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Desktop\RFP 03-2020\Curso Precificação\Planilhas\Para os Alunos\"/>
    </mc:Choice>
  </mc:AlternateContent>
  <xr:revisionPtr revIDLastSave="0" documentId="13_ncr:1_{C95378CD-14A2-4BFD-82DA-DD14DEE594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TN" sheetId="20" r:id="rId1"/>
    <sheet name="LTN 25 na curva" sheetId="22" r:id="rId2"/>
    <sheet name="NTN-F" sheetId="12" r:id="rId3"/>
    <sheet name="Faca 25 na curva" sheetId="21" r:id="rId4"/>
    <sheet name="Gráf LTN X NTN-F" sheetId="13" r:id="rId5"/>
    <sheet name="Feriados" sheetId="4" r:id="rId6"/>
    <sheet name="Histórico DI" sheetId="23" r:id="rId7"/>
  </sheets>
  <externalReferences>
    <externalReference r:id="rId8"/>
  </externalReferences>
  <definedNames>
    <definedName name="_xlnm._FilterDatabase" localSheetId="0" hidden="1">LTN!$A$2:$L$504</definedName>
    <definedName name="_xlnm._FilterDatabase" localSheetId="2" hidden="1">'NTN-F'!$A$2:$S$504</definedName>
    <definedName name="feriado">[1]FERIADOS!$A$2:$A$1037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05" i="12" l="1"/>
  <c r="J2" i="12"/>
  <c r="N2" i="12" s="1"/>
  <c r="E314" i="20" l="1"/>
  <c r="E313" i="20"/>
  <c r="E308" i="20"/>
  <c r="E307" i="20"/>
  <c r="E305" i="20"/>
  <c r="E301" i="20"/>
  <c r="E300" i="20"/>
  <c r="E297" i="20"/>
  <c r="E294" i="20"/>
  <c r="E293" i="20"/>
  <c r="E289" i="20"/>
  <c r="E286" i="20"/>
  <c r="E281" i="20"/>
  <c r="E280" i="20"/>
  <c r="E275" i="20"/>
  <c r="E273" i="20"/>
  <c r="E272" i="20"/>
  <c r="E268" i="20"/>
  <c r="E265" i="20"/>
  <c r="E261" i="20"/>
  <c r="E260" i="20"/>
  <c r="E258" i="20"/>
  <c r="E257" i="20"/>
  <c r="E254" i="20"/>
  <c r="E252" i="20"/>
  <c r="E250" i="20"/>
  <c r="E249" i="20"/>
  <c r="E244" i="20"/>
  <c r="E243" i="20"/>
  <c r="E241" i="20"/>
  <c r="E240" i="20"/>
  <c r="E237" i="20"/>
  <c r="E233" i="20"/>
  <c r="E230" i="20"/>
  <c r="E229" i="20"/>
  <c r="E225" i="20"/>
  <c r="E222" i="20"/>
  <c r="E221" i="20"/>
  <c r="E220" i="20"/>
  <c r="E218" i="20"/>
  <c r="E217" i="20"/>
  <c r="E216" i="20"/>
  <c r="E214" i="20"/>
  <c r="E212" i="20"/>
  <c r="E209" i="20"/>
  <c r="E208" i="20"/>
  <c r="E201" i="20"/>
  <c r="E196" i="20"/>
  <c r="E194" i="20"/>
  <c r="E193" i="20"/>
  <c r="E190" i="20"/>
  <c r="E189" i="20"/>
  <c r="E188" i="20"/>
  <c r="E186" i="20"/>
  <c r="E185" i="20"/>
  <c r="E181" i="20"/>
  <c r="E177" i="20"/>
  <c r="E176" i="20"/>
  <c r="E169" i="20"/>
  <c r="E166" i="20"/>
  <c r="E161" i="20"/>
  <c r="E158" i="20"/>
  <c r="E157" i="20"/>
  <c r="E156" i="20"/>
  <c r="E154" i="20"/>
  <c r="E153" i="20"/>
  <c r="E152" i="20"/>
  <c r="E149" i="20"/>
  <c r="E145" i="20"/>
  <c r="E144" i="20"/>
  <c r="E137" i="20"/>
  <c r="E136" i="20"/>
  <c r="E133" i="20"/>
  <c r="E132" i="20"/>
  <c r="E131" i="20"/>
  <c r="E129" i="20"/>
  <c r="E128" i="20"/>
  <c r="E124" i="20"/>
  <c r="E122" i="20"/>
  <c r="E121" i="20"/>
  <c r="E120" i="20"/>
  <c r="E116" i="20"/>
  <c r="E113" i="20"/>
  <c r="E112" i="20"/>
  <c r="E106" i="20"/>
  <c r="E105" i="20"/>
  <c r="E104" i="20"/>
  <c r="E101" i="20"/>
  <c r="E100" i="20"/>
  <c r="E97" i="20"/>
  <c r="E96" i="20"/>
  <c r="E92" i="20"/>
  <c r="E90" i="20"/>
  <c r="E89" i="20"/>
  <c r="E88" i="20"/>
  <c r="E84" i="20"/>
  <c r="E81" i="20"/>
  <c r="E80" i="20"/>
  <c r="E74" i="20"/>
  <c r="E73" i="20"/>
  <c r="E72" i="20"/>
  <c r="E69" i="20"/>
  <c r="E68" i="20"/>
  <c r="E65" i="20"/>
  <c r="E64" i="20"/>
  <c r="E60" i="20"/>
  <c r="E58" i="20"/>
  <c r="E57" i="20"/>
  <c r="E56" i="20"/>
  <c r="E53" i="20"/>
  <c r="E50" i="20"/>
  <c r="E49" i="20"/>
  <c r="E45" i="20"/>
  <c r="E44" i="20"/>
  <c r="E43" i="20"/>
  <c r="E42" i="20"/>
  <c r="E41" i="20"/>
  <c r="E38" i="20"/>
  <c r="E37" i="20"/>
  <c r="E36" i="20"/>
  <c r="E31" i="20"/>
  <c r="E30" i="20"/>
  <c r="E27" i="20"/>
  <c r="E26" i="20"/>
  <c r="E24" i="20"/>
  <c r="E22" i="20"/>
  <c r="E20" i="20"/>
  <c r="E16" i="20"/>
  <c r="E14" i="20"/>
  <c r="E12" i="20"/>
  <c r="E11" i="20"/>
  <c r="E8" i="20"/>
  <c r="E5" i="20"/>
  <c r="E4" i="20"/>
  <c r="F4" i="20" s="1"/>
  <c r="G4" i="20" s="1"/>
  <c r="A4" i="20"/>
  <c r="A5" i="20" s="1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27" i="20" s="1"/>
  <c r="A128" i="20" s="1"/>
  <c r="A129" i="20" s="1"/>
  <c r="A130" i="20" s="1"/>
  <c r="A131" i="20" s="1"/>
  <c r="A132" i="20" s="1"/>
  <c r="A133" i="20" s="1"/>
  <c r="A134" i="20" s="1"/>
  <c r="A135" i="20" s="1"/>
  <c r="A136" i="20" s="1"/>
  <c r="A137" i="20" s="1"/>
  <c r="A138" i="20" s="1"/>
  <c r="A139" i="20" s="1"/>
  <c r="A140" i="20" s="1"/>
  <c r="A141" i="20" s="1"/>
  <c r="A142" i="20" s="1"/>
  <c r="A143" i="20" s="1"/>
  <c r="A144" i="20" s="1"/>
  <c r="A145" i="20" s="1"/>
  <c r="A146" i="20" s="1"/>
  <c r="A147" i="20" s="1"/>
  <c r="A148" i="20" s="1"/>
  <c r="A149" i="20" s="1"/>
  <c r="A150" i="20" s="1"/>
  <c r="A151" i="20" s="1"/>
  <c r="A152" i="20" s="1"/>
  <c r="A153" i="20" s="1"/>
  <c r="A154" i="20" s="1"/>
  <c r="A155" i="20" s="1"/>
  <c r="A156" i="20" s="1"/>
  <c r="A157" i="20" s="1"/>
  <c r="A158" i="20" s="1"/>
  <c r="A159" i="20" s="1"/>
  <c r="A160" i="20" s="1"/>
  <c r="A161" i="20" s="1"/>
  <c r="A162" i="20" s="1"/>
  <c r="A163" i="20" s="1"/>
  <c r="A164" i="20" s="1"/>
  <c r="A165" i="20" s="1"/>
  <c r="A166" i="20" s="1"/>
  <c r="A167" i="20" s="1"/>
  <c r="A168" i="20" s="1"/>
  <c r="A169" i="20" s="1"/>
  <c r="A170" i="20" s="1"/>
  <c r="A171" i="20" s="1"/>
  <c r="A172" i="20" s="1"/>
  <c r="A173" i="20" s="1"/>
  <c r="A174" i="20" s="1"/>
  <c r="A175" i="20" s="1"/>
  <c r="A176" i="20" s="1"/>
  <c r="A177" i="20" s="1"/>
  <c r="A178" i="20" s="1"/>
  <c r="A179" i="20" s="1"/>
  <c r="A180" i="20" s="1"/>
  <c r="A181" i="20" s="1"/>
  <c r="A182" i="20" s="1"/>
  <c r="A183" i="20" s="1"/>
  <c r="A184" i="20" s="1"/>
  <c r="A185" i="20" s="1"/>
  <c r="A186" i="20" s="1"/>
  <c r="A187" i="20" s="1"/>
  <c r="A188" i="20" s="1"/>
  <c r="A189" i="20" s="1"/>
  <c r="A190" i="20" s="1"/>
  <c r="A191" i="20" s="1"/>
  <c r="A192" i="20" s="1"/>
  <c r="A193" i="20" s="1"/>
  <c r="A194" i="20" s="1"/>
  <c r="A195" i="20" s="1"/>
  <c r="A196" i="20" s="1"/>
  <c r="A197" i="20" s="1"/>
  <c r="A198" i="20" s="1"/>
  <c r="A199" i="20" s="1"/>
  <c r="A200" i="20" s="1"/>
  <c r="A201" i="20" s="1"/>
  <c r="A202" i="20" s="1"/>
  <c r="A203" i="20" s="1"/>
  <c r="A204" i="20" s="1"/>
  <c r="A205" i="20" s="1"/>
  <c r="A206" i="20" s="1"/>
  <c r="A207" i="20" s="1"/>
  <c r="A208" i="20" s="1"/>
  <c r="A209" i="20" s="1"/>
  <c r="A210" i="20" s="1"/>
  <c r="A211" i="20" s="1"/>
  <c r="A212" i="20" s="1"/>
  <c r="A213" i="20" s="1"/>
  <c r="A214" i="20" s="1"/>
  <c r="A215" i="20" s="1"/>
  <c r="A216" i="20" s="1"/>
  <c r="A217" i="20" s="1"/>
  <c r="A218" i="20" s="1"/>
  <c r="A219" i="20" s="1"/>
  <c r="A220" i="20" s="1"/>
  <c r="A221" i="20" s="1"/>
  <c r="A222" i="20" s="1"/>
  <c r="A223" i="20" s="1"/>
  <c r="A224" i="20" s="1"/>
  <c r="A225" i="20" s="1"/>
  <c r="A226" i="20" s="1"/>
  <c r="A227" i="20" s="1"/>
  <c r="A228" i="20" s="1"/>
  <c r="A229" i="20" s="1"/>
  <c r="A230" i="20" s="1"/>
  <c r="A231" i="20" s="1"/>
  <c r="A232" i="20" s="1"/>
  <c r="A233" i="20" s="1"/>
  <c r="A234" i="20" s="1"/>
  <c r="A235" i="20" s="1"/>
  <c r="A236" i="20" s="1"/>
  <c r="A237" i="20" s="1"/>
  <c r="A238" i="20" s="1"/>
  <c r="A239" i="20" s="1"/>
  <c r="A240" i="20" s="1"/>
  <c r="A241" i="20" s="1"/>
  <c r="A242" i="20" s="1"/>
  <c r="A243" i="20" s="1"/>
  <c r="A244" i="20" s="1"/>
  <c r="A245" i="20" s="1"/>
  <c r="A246" i="20" s="1"/>
  <c r="A247" i="20" s="1"/>
  <c r="A248" i="20" s="1"/>
  <c r="A249" i="20" s="1"/>
  <c r="A250" i="20" s="1"/>
  <c r="A251" i="20" s="1"/>
  <c r="A252" i="20" s="1"/>
  <c r="A253" i="20" s="1"/>
  <c r="A254" i="20" s="1"/>
  <c r="A255" i="20" s="1"/>
  <c r="A256" i="20" s="1"/>
  <c r="A257" i="20" s="1"/>
  <c r="A258" i="20" s="1"/>
  <c r="A259" i="20" s="1"/>
  <c r="A260" i="20" s="1"/>
  <c r="A261" i="20" s="1"/>
  <c r="A262" i="20" s="1"/>
  <c r="A263" i="20" s="1"/>
  <c r="A264" i="20" s="1"/>
  <c r="A265" i="20" s="1"/>
  <c r="A266" i="20" s="1"/>
  <c r="A267" i="20" s="1"/>
  <c r="A268" i="20" s="1"/>
  <c r="A269" i="20" s="1"/>
  <c r="A270" i="20" s="1"/>
  <c r="A271" i="20" s="1"/>
  <c r="A272" i="20" s="1"/>
  <c r="A273" i="20" s="1"/>
  <c r="A274" i="20" s="1"/>
  <c r="A275" i="20" s="1"/>
  <c r="A276" i="20" s="1"/>
  <c r="A277" i="20" s="1"/>
  <c r="A278" i="20" s="1"/>
  <c r="A279" i="20" s="1"/>
  <c r="A280" i="20" s="1"/>
  <c r="A281" i="20" s="1"/>
  <c r="A282" i="20" s="1"/>
  <c r="A283" i="20" s="1"/>
  <c r="A284" i="20" s="1"/>
  <c r="A285" i="20" s="1"/>
  <c r="A286" i="20" s="1"/>
  <c r="A287" i="20" s="1"/>
  <c r="A288" i="20" s="1"/>
  <c r="A289" i="20" s="1"/>
  <c r="A290" i="20" s="1"/>
  <c r="A291" i="20" s="1"/>
  <c r="A292" i="20" s="1"/>
  <c r="A293" i="20" s="1"/>
  <c r="A294" i="20" s="1"/>
  <c r="A295" i="20" s="1"/>
  <c r="A296" i="20" s="1"/>
  <c r="A297" i="20" s="1"/>
  <c r="A298" i="20" s="1"/>
  <c r="A299" i="20" s="1"/>
  <c r="A300" i="20" s="1"/>
  <c r="A301" i="20" s="1"/>
  <c r="A302" i="20" s="1"/>
  <c r="A303" i="20" s="1"/>
  <c r="A304" i="20" s="1"/>
  <c r="A305" i="20" s="1"/>
  <c r="A306" i="20" s="1"/>
  <c r="A307" i="20" s="1"/>
  <c r="A308" i="20" s="1"/>
  <c r="A309" i="20" s="1"/>
  <c r="A310" i="20" s="1"/>
  <c r="A311" i="20" s="1"/>
  <c r="A312" i="20" s="1"/>
  <c r="A313" i="20" s="1"/>
  <c r="A314" i="20" s="1"/>
  <c r="P4" i="12"/>
  <c r="Q4" i="12" s="1"/>
  <c r="R4" i="12" s="1"/>
  <c r="S4" i="12" s="1"/>
  <c r="E19" i="20" l="1"/>
  <c r="E76" i="20"/>
  <c r="E82" i="20"/>
  <c r="E108" i="20"/>
  <c r="E114" i="20"/>
  <c r="E134" i="20"/>
  <c r="E140" i="20"/>
  <c r="E146" i="20"/>
  <c r="E160" i="20"/>
  <c r="E174" i="20"/>
  <c r="E202" i="20"/>
  <c r="E224" i="20"/>
  <c r="E238" i="20"/>
  <c r="E245" i="20"/>
  <c r="E266" i="20"/>
  <c r="E288" i="20"/>
  <c r="E302" i="20"/>
  <c r="E309" i="20"/>
  <c r="E6" i="20"/>
  <c r="E39" i="20"/>
  <c r="E7" i="20"/>
  <c r="E13" i="20"/>
  <c r="E34" i="20"/>
  <c r="E52" i="20"/>
  <c r="E77" i="20"/>
  <c r="E109" i="20"/>
  <c r="E141" i="20"/>
  <c r="E168" i="20"/>
  <c r="E182" i="20"/>
  <c r="E197" i="20"/>
  <c r="E204" i="20"/>
  <c r="E210" i="20"/>
  <c r="E232" i="20"/>
  <c r="E246" i="20"/>
  <c r="E253" i="20"/>
  <c r="E267" i="20"/>
  <c r="E274" i="20"/>
  <c r="E296" i="20"/>
  <c r="E310" i="20"/>
  <c r="E282" i="20"/>
  <c r="E304" i="20"/>
  <c r="E15" i="20"/>
  <c r="E21" i="20"/>
  <c r="E35" i="20"/>
  <c r="E47" i="20"/>
  <c r="E85" i="20"/>
  <c r="E117" i="20"/>
  <c r="E143" i="20"/>
  <c r="E162" i="20"/>
  <c r="E184" i="20"/>
  <c r="E198" i="20"/>
  <c r="E205" i="20"/>
  <c r="E226" i="20"/>
  <c r="E248" i="20"/>
  <c r="E262" i="20"/>
  <c r="E269" i="20"/>
  <c r="E276" i="20"/>
  <c r="E283" i="20"/>
  <c r="E290" i="20"/>
  <c r="E312" i="20"/>
  <c r="E9" i="20"/>
  <c r="E28" i="20"/>
  <c r="E54" i="20"/>
  <c r="E66" i="20"/>
  <c r="E98" i="20"/>
  <c r="E163" i="20"/>
  <c r="E170" i="20"/>
  <c r="E192" i="20"/>
  <c r="E206" i="20"/>
  <c r="E213" i="20"/>
  <c r="E228" i="20"/>
  <c r="E234" i="20"/>
  <c r="E256" i="20"/>
  <c r="E270" i="20"/>
  <c r="E277" i="20"/>
  <c r="E284" i="20"/>
  <c r="E291" i="20"/>
  <c r="E298" i="20"/>
  <c r="E10" i="20"/>
  <c r="E23" i="20"/>
  <c r="E29" i="20"/>
  <c r="E61" i="20"/>
  <c r="E93" i="20"/>
  <c r="E125" i="20"/>
  <c r="E150" i="20"/>
  <c r="E164" i="20"/>
  <c r="E172" i="20"/>
  <c r="E178" i="20"/>
  <c r="E200" i="20"/>
  <c r="E236" i="20"/>
  <c r="E242" i="20"/>
  <c r="E264" i="20"/>
  <c r="E278" i="20"/>
  <c r="E285" i="20"/>
  <c r="E292" i="20"/>
  <c r="E299" i="20"/>
  <c r="E306" i="20"/>
  <c r="E18" i="20"/>
  <c r="E139" i="20"/>
  <c r="E173" i="20"/>
  <c r="E180" i="20"/>
  <c r="F5" i="20"/>
  <c r="G5" i="20" s="1"/>
  <c r="E33" i="20"/>
  <c r="E17" i="20"/>
  <c r="E48" i="20"/>
  <c r="E70" i="20"/>
  <c r="E71" i="20"/>
  <c r="E86" i="20"/>
  <c r="E87" i="20"/>
  <c r="E102" i="20"/>
  <c r="E103" i="20"/>
  <c r="E118" i="20"/>
  <c r="E119" i="20"/>
  <c r="E25" i="20"/>
  <c r="E46" i="20"/>
  <c r="E55" i="20"/>
  <c r="E67" i="20"/>
  <c r="E83" i="20"/>
  <c r="E99" i="20"/>
  <c r="E115" i="20"/>
  <c r="E32" i="20"/>
  <c r="E40" i="20"/>
  <c r="E51" i="20"/>
  <c r="E142" i="20"/>
  <c r="E147" i="20"/>
  <c r="E62" i="20"/>
  <c r="E63" i="20"/>
  <c r="E78" i="20"/>
  <c r="E79" i="20"/>
  <c r="E94" i="20"/>
  <c r="E95" i="20"/>
  <c r="E110" i="20"/>
  <c r="E111" i="20"/>
  <c r="E126" i="20"/>
  <c r="E127" i="20"/>
  <c r="E59" i="20"/>
  <c r="E75" i="20"/>
  <c r="E91" i="20"/>
  <c r="E107" i="20"/>
  <c r="E123" i="20"/>
  <c r="E130" i="20"/>
  <c r="E138" i="20"/>
  <c r="E148" i="20"/>
  <c r="E167" i="20"/>
  <c r="E183" i="20"/>
  <c r="E199" i="20"/>
  <c r="E215" i="20"/>
  <c r="E231" i="20"/>
  <c r="E247" i="20"/>
  <c r="E263" i="20"/>
  <c r="E279" i="20"/>
  <c r="E295" i="20"/>
  <c r="E311" i="20"/>
  <c r="E135" i="20"/>
  <c r="E151" i="20"/>
  <c r="E159" i="20"/>
  <c r="E175" i="20"/>
  <c r="E191" i="20"/>
  <c r="E207" i="20"/>
  <c r="E223" i="20"/>
  <c r="E239" i="20"/>
  <c r="E255" i="20"/>
  <c r="E271" i="20"/>
  <c r="E287" i="20"/>
  <c r="E303" i="20"/>
  <c r="E155" i="20"/>
  <c r="E171" i="20"/>
  <c r="E179" i="20"/>
  <c r="E187" i="20"/>
  <c r="E195" i="20"/>
  <c r="E203" i="20"/>
  <c r="E211" i="20"/>
  <c r="E219" i="20"/>
  <c r="E227" i="20"/>
  <c r="E235" i="20"/>
  <c r="E251" i="20"/>
  <c r="E259" i="20"/>
  <c r="E165" i="20"/>
  <c r="P5" i="12"/>
  <c r="P6" i="12" s="1"/>
  <c r="P26" i="20"/>
  <c r="P23" i="20"/>
  <c r="P24" i="20" s="1"/>
  <c r="P21" i="20"/>
  <c r="P19" i="20"/>
  <c r="P18" i="20"/>
  <c r="I4" i="20"/>
  <c r="P25" i="20" l="1"/>
  <c r="P22" i="20"/>
  <c r="F6" i="20"/>
  <c r="Q5" i="12"/>
  <c r="R5" i="12" s="1"/>
  <c r="S5" i="12" s="1"/>
  <c r="Q6" i="12"/>
  <c r="P7" i="12"/>
  <c r="P20" i="20"/>
  <c r="I5" i="20"/>
  <c r="J4" i="20"/>
  <c r="K4" i="20" s="1"/>
  <c r="L4" i="20" s="1"/>
  <c r="G6" i="20" l="1"/>
  <c r="F7" i="20"/>
  <c r="R6" i="12"/>
  <c r="S6" i="12" s="1"/>
  <c r="P8" i="12"/>
  <c r="Q7" i="12"/>
  <c r="P16" i="20"/>
  <c r="I6" i="20"/>
  <c r="J5" i="20"/>
  <c r="K5" i="20" s="1"/>
  <c r="L5" i="20" s="1"/>
  <c r="R7" i="12" l="1"/>
  <c r="S7" i="12" s="1"/>
  <c r="G7" i="20"/>
  <c r="F8" i="20"/>
  <c r="Q8" i="12"/>
  <c r="R8" i="12" s="1"/>
  <c r="S8" i="12" s="1"/>
  <c r="P9" i="12"/>
  <c r="J6" i="20"/>
  <c r="K6" i="20" s="1"/>
  <c r="L6" i="20" s="1"/>
  <c r="I7" i="20"/>
  <c r="G8" i="20" l="1"/>
  <c r="F9" i="20"/>
  <c r="P10" i="12"/>
  <c r="Q9" i="12"/>
  <c r="R9" i="12" s="1"/>
  <c r="S9" i="12" s="1"/>
  <c r="J7" i="20"/>
  <c r="K7" i="20" s="1"/>
  <c r="L7" i="20" s="1"/>
  <c r="I8" i="20"/>
  <c r="G9" i="20" l="1"/>
  <c r="F10" i="20"/>
  <c r="Q10" i="12"/>
  <c r="R10" i="12" s="1"/>
  <c r="S10" i="12" s="1"/>
  <c r="P11" i="12"/>
  <c r="J8" i="20"/>
  <c r="K8" i="20" s="1"/>
  <c r="L8" i="20" s="1"/>
  <c r="I9" i="20"/>
  <c r="G10" i="20" l="1"/>
  <c r="F11" i="20"/>
  <c r="P12" i="12"/>
  <c r="Q11" i="12"/>
  <c r="R11" i="12" s="1"/>
  <c r="S11" i="12" s="1"/>
  <c r="J9" i="20"/>
  <c r="K9" i="20" s="1"/>
  <c r="L9" i="20" s="1"/>
  <c r="I10" i="20"/>
  <c r="G11" i="20" l="1"/>
  <c r="F12" i="20"/>
  <c r="Q12" i="12"/>
  <c r="R12" i="12" s="1"/>
  <c r="S12" i="12" s="1"/>
  <c r="P13" i="12"/>
  <c r="J10" i="20"/>
  <c r="K10" i="20" s="1"/>
  <c r="L10" i="20" s="1"/>
  <c r="I11" i="20"/>
  <c r="G12" i="20" l="1"/>
  <c r="F13" i="20"/>
  <c r="P14" i="12"/>
  <c r="Q13" i="12"/>
  <c r="R13" i="12" s="1"/>
  <c r="S13" i="12" s="1"/>
  <c r="J11" i="20"/>
  <c r="K11" i="20" s="1"/>
  <c r="L11" i="20" s="1"/>
  <c r="I12" i="20"/>
  <c r="G13" i="20" l="1"/>
  <c r="F14" i="20"/>
  <c r="Q14" i="12"/>
  <c r="R14" i="12" s="1"/>
  <c r="S14" i="12" s="1"/>
  <c r="P15" i="12"/>
  <c r="I13" i="20"/>
  <c r="J12" i="20"/>
  <c r="K12" i="20" s="1"/>
  <c r="L12" i="20" s="1"/>
  <c r="G14" i="20" l="1"/>
  <c r="F15" i="20"/>
  <c r="P16" i="12"/>
  <c r="Q15" i="12"/>
  <c r="R15" i="12" s="1"/>
  <c r="S15" i="12" s="1"/>
  <c r="J13" i="20"/>
  <c r="K13" i="20" s="1"/>
  <c r="L13" i="20" s="1"/>
  <c r="I14" i="20"/>
  <c r="G15" i="20" l="1"/>
  <c r="F16" i="20"/>
  <c r="Q16" i="12"/>
  <c r="R16" i="12" s="1"/>
  <c r="S16" i="12" s="1"/>
  <c r="P17" i="12"/>
  <c r="I15" i="20"/>
  <c r="J14" i="20"/>
  <c r="K14" i="20" s="1"/>
  <c r="L14" i="20" s="1"/>
  <c r="G16" i="20" l="1"/>
  <c r="F17" i="20"/>
  <c r="P18" i="12"/>
  <c r="Q17" i="12"/>
  <c r="R17" i="12" s="1"/>
  <c r="S17" i="12" s="1"/>
  <c r="J15" i="20"/>
  <c r="K15" i="20" s="1"/>
  <c r="L15" i="20" s="1"/>
  <c r="I16" i="20"/>
  <c r="G17" i="20" l="1"/>
  <c r="F18" i="20"/>
  <c r="Q18" i="12"/>
  <c r="R18" i="12" s="1"/>
  <c r="S18" i="12" s="1"/>
  <c r="P19" i="12"/>
  <c r="I17" i="20"/>
  <c r="J16" i="20"/>
  <c r="K16" i="20" s="1"/>
  <c r="L16" i="20" s="1"/>
  <c r="G18" i="20" l="1"/>
  <c r="F19" i="20"/>
  <c r="P20" i="12"/>
  <c r="Q19" i="12"/>
  <c r="R19" i="12" s="1"/>
  <c r="S19" i="12" s="1"/>
  <c r="I18" i="20"/>
  <c r="J17" i="20"/>
  <c r="K17" i="20" s="1"/>
  <c r="L17" i="20" s="1"/>
  <c r="G19" i="20" l="1"/>
  <c r="F20" i="20"/>
  <c r="Q20" i="12"/>
  <c r="R20" i="12" s="1"/>
  <c r="S20" i="12" s="1"/>
  <c r="P21" i="12"/>
  <c r="J18" i="20"/>
  <c r="K18" i="20" s="1"/>
  <c r="L18" i="20" s="1"/>
  <c r="I19" i="20"/>
  <c r="G20" i="20" l="1"/>
  <c r="F21" i="20"/>
  <c r="P22" i="12"/>
  <c r="Q21" i="12"/>
  <c r="R21" i="12" s="1"/>
  <c r="S21" i="12" s="1"/>
  <c r="I20" i="20"/>
  <c r="J19" i="20"/>
  <c r="K19" i="20" s="1"/>
  <c r="L19" i="20" s="1"/>
  <c r="G21" i="20" l="1"/>
  <c r="F22" i="20"/>
  <c r="Q22" i="12"/>
  <c r="R22" i="12" s="1"/>
  <c r="S22" i="12" s="1"/>
  <c r="P23" i="12"/>
  <c r="J20" i="20"/>
  <c r="K20" i="20" s="1"/>
  <c r="L20" i="20" s="1"/>
  <c r="I21" i="20"/>
  <c r="G22" i="20" l="1"/>
  <c r="F23" i="20"/>
  <c r="P24" i="12"/>
  <c r="Q23" i="12"/>
  <c r="R23" i="12" s="1"/>
  <c r="S23" i="12" s="1"/>
  <c r="I22" i="20"/>
  <c r="J21" i="20"/>
  <c r="K21" i="20" s="1"/>
  <c r="L21" i="20" s="1"/>
  <c r="G23" i="20" l="1"/>
  <c r="F24" i="20"/>
  <c r="Q24" i="12"/>
  <c r="R24" i="12" s="1"/>
  <c r="S24" i="12" s="1"/>
  <c r="P25" i="12"/>
  <c r="J22" i="20"/>
  <c r="K22" i="20" s="1"/>
  <c r="L22" i="20" s="1"/>
  <c r="I23" i="20"/>
  <c r="G24" i="20" l="1"/>
  <c r="F25" i="20"/>
  <c r="P26" i="12"/>
  <c r="Q25" i="12"/>
  <c r="R25" i="12" s="1"/>
  <c r="S25" i="12" s="1"/>
  <c r="I24" i="20"/>
  <c r="J23" i="20"/>
  <c r="K23" i="20" s="1"/>
  <c r="L23" i="20" s="1"/>
  <c r="G25" i="20" l="1"/>
  <c r="F26" i="20"/>
  <c r="Q26" i="12"/>
  <c r="R26" i="12" s="1"/>
  <c r="S26" i="12" s="1"/>
  <c r="P27" i="12"/>
  <c r="J24" i="20"/>
  <c r="K24" i="20" s="1"/>
  <c r="L24" i="20" s="1"/>
  <c r="I25" i="20"/>
  <c r="G26" i="20" l="1"/>
  <c r="F27" i="20"/>
  <c r="P28" i="12"/>
  <c r="Q27" i="12"/>
  <c r="R27" i="12" s="1"/>
  <c r="S27" i="12" s="1"/>
  <c r="I26" i="20"/>
  <c r="J25" i="20"/>
  <c r="K25" i="20" s="1"/>
  <c r="L25" i="20" s="1"/>
  <c r="G27" i="20" l="1"/>
  <c r="F28" i="20"/>
  <c r="Q28" i="12"/>
  <c r="R28" i="12" s="1"/>
  <c r="S28" i="12" s="1"/>
  <c r="P29" i="12"/>
  <c r="J26" i="20"/>
  <c r="K26" i="20" s="1"/>
  <c r="L26" i="20" s="1"/>
  <c r="I27" i="20"/>
  <c r="G28" i="20" l="1"/>
  <c r="F29" i="20"/>
  <c r="P30" i="12"/>
  <c r="Q29" i="12"/>
  <c r="R29" i="12" s="1"/>
  <c r="S29" i="12" s="1"/>
  <c r="I28" i="20"/>
  <c r="J27" i="20"/>
  <c r="K27" i="20" s="1"/>
  <c r="L27" i="20" s="1"/>
  <c r="G29" i="20" l="1"/>
  <c r="F30" i="20"/>
  <c r="Q30" i="12"/>
  <c r="R30" i="12" s="1"/>
  <c r="S30" i="12" s="1"/>
  <c r="P31" i="12"/>
  <c r="I29" i="20"/>
  <c r="J28" i="20"/>
  <c r="K28" i="20" s="1"/>
  <c r="L28" i="20" s="1"/>
  <c r="G30" i="20" l="1"/>
  <c r="F31" i="20"/>
  <c r="Q31" i="12"/>
  <c r="R31" i="12" s="1"/>
  <c r="S31" i="12" s="1"/>
  <c r="P32" i="12"/>
  <c r="I30" i="20"/>
  <c r="J29" i="20"/>
  <c r="K29" i="20" s="1"/>
  <c r="L29" i="20" s="1"/>
  <c r="G31" i="20" l="1"/>
  <c r="F32" i="20"/>
  <c r="Q32" i="12"/>
  <c r="R32" i="12" s="1"/>
  <c r="S32" i="12" s="1"/>
  <c r="P33" i="12"/>
  <c r="I31" i="20"/>
  <c r="J30" i="20"/>
  <c r="K30" i="20" s="1"/>
  <c r="L30" i="20" s="1"/>
  <c r="G32" i="20" l="1"/>
  <c r="F33" i="20"/>
  <c r="Q33" i="12"/>
  <c r="R33" i="12" s="1"/>
  <c r="S33" i="12" s="1"/>
  <c r="P34" i="12"/>
  <c r="I32" i="20"/>
  <c r="J31" i="20"/>
  <c r="K31" i="20" s="1"/>
  <c r="L31" i="20" s="1"/>
  <c r="G33" i="20" l="1"/>
  <c r="F34" i="20"/>
  <c r="Q34" i="12"/>
  <c r="R34" i="12" s="1"/>
  <c r="S34" i="12" s="1"/>
  <c r="P35" i="12"/>
  <c r="I33" i="20"/>
  <c r="J32" i="20"/>
  <c r="K32" i="20" s="1"/>
  <c r="L32" i="20" s="1"/>
  <c r="G34" i="20" l="1"/>
  <c r="F35" i="20"/>
  <c r="Q35" i="12"/>
  <c r="R35" i="12" s="1"/>
  <c r="S35" i="12" s="1"/>
  <c r="P36" i="12"/>
  <c r="I34" i="20"/>
  <c r="J33" i="20"/>
  <c r="K33" i="20" s="1"/>
  <c r="L33" i="20" s="1"/>
  <c r="G35" i="20" l="1"/>
  <c r="F36" i="20"/>
  <c r="Q36" i="12"/>
  <c r="R36" i="12" s="1"/>
  <c r="S36" i="12" s="1"/>
  <c r="P37" i="12"/>
  <c r="I35" i="20"/>
  <c r="J34" i="20"/>
  <c r="K34" i="20" s="1"/>
  <c r="L34" i="20" s="1"/>
  <c r="G36" i="20" l="1"/>
  <c r="F37" i="20"/>
  <c r="Q37" i="12"/>
  <c r="R37" i="12" s="1"/>
  <c r="S37" i="12" s="1"/>
  <c r="P38" i="12"/>
  <c r="I36" i="20"/>
  <c r="J35" i="20"/>
  <c r="K35" i="20" s="1"/>
  <c r="L35" i="20" s="1"/>
  <c r="G37" i="20" l="1"/>
  <c r="F38" i="20"/>
  <c r="Q38" i="12"/>
  <c r="R38" i="12" s="1"/>
  <c r="S38" i="12" s="1"/>
  <c r="P39" i="12"/>
  <c r="I37" i="20"/>
  <c r="J36" i="20"/>
  <c r="K36" i="20" s="1"/>
  <c r="L36" i="20" s="1"/>
  <c r="G38" i="20" l="1"/>
  <c r="F39" i="20"/>
  <c r="Q39" i="12"/>
  <c r="R39" i="12" s="1"/>
  <c r="S39" i="12" s="1"/>
  <c r="P40" i="12"/>
  <c r="I38" i="20"/>
  <c r="J37" i="20"/>
  <c r="K37" i="20" s="1"/>
  <c r="L37" i="20" s="1"/>
  <c r="G39" i="20" l="1"/>
  <c r="F40" i="20"/>
  <c r="Q40" i="12"/>
  <c r="R40" i="12" s="1"/>
  <c r="S40" i="12" s="1"/>
  <c r="P41" i="12"/>
  <c r="I39" i="20"/>
  <c r="J38" i="20"/>
  <c r="K38" i="20" s="1"/>
  <c r="L38" i="20" s="1"/>
  <c r="G40" i="20" l="1"/>
  <c r="F41" i="20"/>
  <c r="Q41" i="12"/>
  <c r="R41" i="12" s="1"/>
  <c r="S41" i="12" s="1"/>
  <c r="P42" i="12"/>
  <c r="I40" i="20"/>
  <c r="J39" i="20"/>
  <c r="K39" i="20" s="1"/>
  <c r="L39" i="20" s="1"/>
  <c r="G41" i="20" l="1"/>
  <c r="F42" i="20"/>
  <c r="Q42" i="12"/>
  <c r="R42" i="12" s="1"/>
  <c r="S42" i="12" s="1"/>
  <c r="P43" i="12"/>
  <c r="I41" i="20"/>
  <c r="J40" i="20"/>
  <c r="K40" i="20" s="1"/>
  <c r="L40" i="20" s="1"/>
  <c r="G42" i="20" l="1"/>
  <c r="F43" i="20"/>
  <c r="Q43" i="12"/>
  <c r="R43" i="12" s="1"/>
  <c r="S43" i="12" s="1"/>
  <c r="P44" i="12"/>
  <c r="I42" i="20"/>
  <c r="J41" i="20"/>
  <c r="K41" i="20" s="1"/>
  <c r="L41" i="20" s="1"/>
  <c r="F44" i="20" l="1"/>
  <c r="G43" i="20"/>
  <c r="Q44" i="12"/>
  <c r="R44" i="12" s="1"/>
  <c r="S44" i="12" s="1"/>
  <c r="P45" i="12"/>
  <c r="I43" i="20"/>
  <c r="J42" i="20"/>
  <c r="K42" i="20" s="1"/>
  <c r="L42" i="20" s="1"/>
  <c r="G44" i="20" l="1"/>
  <c r="F45" i="20"/>
  <c r="Q45" i="12"/>
  <c r="R45" i="12" s="1"/>
  <c r="S45" i="12" s="1"/>
  <c r="P46" i="12"/>
  <c r="I44" i="20"/>
  <c r="J43" i="20"/>
  <c r="K43" i="20" s="1"/>
  <c r="L43" i="20" s="1"/>
  <c r="G45" i="20" l="1"/>
  <c r="F46" i="20"/>
  <c r="Q46" i="12"/>
  <c r="R46" i="12" s="1"/>
  <c r="S46" i="12" s="1"/>
  <c r="P47" i="12"/>
  <c r="I45" i="20"/>
  <c r="J44" i="20"/>
  <c r="K44" i="20" s="1"/>
  <c r="L44" i="20" s="1"/>
  <c r="G46" i="20" l="1"/>
  <c r="F47" i="20"/>
  <c r="Q47" i="12"/>
  <c r="R47" i="12" s="1"/>
  <c r="S47" i="12" s="1"/>
  <c r="P48" i="12"/>
  <c r="I46" i="20"/>
  <c r="J45" i="20"/>
  <c r="K45" i="20" s="1"/>
  <c r="L45" i="20" s="1"/>
  <c r="G47" i="20" l="1"/>
  <c r="F48" i="20"/>
  <c r="Q48" i="12"/>
  <c r="R48" i="12" s="1"/>
  <c r="S48" i="12" s="1"/>
  <c r="P49" i="12"/>
  <c r="I47" i="20"/>
  <c r="J46" i="20"/>
  <c r="K46" i="20" s="1"/>
  <c r="L46" i="20" s="1"/>
  <c r="G48" i="20" l="1"/>
  <c r="F49" i="20"/>
  <c r="Q49" i="12"/>
  <c r="R49" i="12" s="1"/>
  <c r="S49" i="12" s="1"/>
  <c r="P50" i="12"/>
  <c r="I48" i="20"/>
  <c r="J47" i="20"/>
  <c r="K47" i="20" s="1"/>
  <c r="L47" i="20" s="1"/>
  <c r="G49" i="20" l="1"/>
  <c r="F50" i="20"/>
  <c r="Q50" i="12"/>
  <c r="R50" i="12" s="1"/>
  <c r="S50" i="12" s="1"/>
  <c r="P51" i="12"/>
  <c r="I49" i="20"/>
  <c r="J48" i="20"/>
  <c r="K48" i="20" s="1"/>
  <c r="L48" i="20" s="1"/>
  <c r="G50" i="20" l="1"/>
  <c r="F51" i="20"/>
  <c r="Q51" i="12"/>
  <c r="R51" i="12" s="1"/>
  <c r="S51" i="12" s="1"/>
  <c r="P52" i="12"/>
  <c r="I50" i="20"/>
  <c r="J49" i="20"/>
  <c r="K49" i="20" s="1"/>
  <c r="L49" i="20" s="1"/>
  <c r="G51" i="20" l="1"/>
  <c r="F52" i="20"/>
  <c r="Q52" i="12"/>
  <c r="R52" i="12" s="1"/>
  <c r="S52" i="12" s="1"/>
  <c r="P53" i="12"/>
  <c r="I51" i="20"/>
  <c r="J50" i="20"/>
  <c r="K50" i="20" s="1"/>
  <c r="L50" i="20" s="1"/>
  <c r="G52" i="20" l="1"/>
  <c r="F53" i="20"/>
  <c r="Q53" i="12"/>
  <c r="R53" i="12" s="1"/>
  <c r="S53" i="12" s="1"/>
  <c r="P54" i="12"/>
  <c r="I52" i="20"/>
  <c r="J51" i="20"/>
  <c r="K51" i="20" s="1"/>
  <c r="L51" i="20" s="1"/>
  <c r="G53" i="20" l="1"/>
  <c r="F54" i="20"/>
  <c r="Q54" i="12"/>
  <c r="R54" i="12" s="1"/>
  <c r="S54" i="12" s="1"/>
  <c r="P55" i="12"/>
  <c r="I53" i="20"/>
  <c r="J52" i="20"/>
  <c r="K52" i="20" s="1"/>
  <c r="L52" i="20" s="1"/>
  <c r="G54" i="20" l="1"/>
  <c r="F55" i="20"/>
  <c r="Q55" i="12"/>
  <c r="R55" i="12" s="1"/>
  <c r="S55" i="12" s="1"/>
  <c r="P56" i="12"/>
  <c r="I54" i="20"/>
  <c r="J53" i="20"/>
  <c r="K53" i="20" s="1"/>
  <c r="L53" i="20" s="1"/>
  <c r="G55" i="20" l="1"/>
  <c r="F56" i="20"/>
  <c r="Q56" i="12"/>
  <c r="R56" i="12" s="1"/>
  <c r="S56" i="12" s="1"/>
  <c r="P57" i="12"/>
  <c r="I55" i="20"/>
  <c r="J54" i="20"/>
  <c r="K54" i="20" s="1"/>
  <c r="L54" i="20" s="1"/>
  <c r="G56" i="20" l="1"/>
  <c r="F57" i="20"/>
  <c r="Q57" i="12"/>
  <c r="R57" i="12" s="1"/>
  <c r="S57" i="12" s="1"/>
  <c r="P58" i="12"/>
  <c r="I56" i="20"/>
  <c r="J55" i="20"/>
  <c r="K55" i="20" s="1"/>
  <c r="L55" i="20" s="1"/>
  <c r="G57" i="20" l="1"/>
  <c r="F58" i="20"/>
  <c r="Q58" i="12"/>
  <c r="R58" i="12" s="1"/>
  <c r="S58" i="12" s="1"/>
  <c r="P59" i="12"/>
  <c r="I57" i="20"/>
  <c r="J56" i="20"/>
  <c r="K56" i="20" s="1"/>
  <c r="L56" i="20" s="1"/>
  <c r="G58" i="20" l="1"/>
  <c r="F59" i="20"/>
  <c r="Q59" i="12"/>
  <c r="R59" i="12" s="1"/>
  <c r="S59" i="12" s="1"/>
  <c r="P60" i="12"/>
  <c r="I58" i="20"/>
  <c r="J57" i="20"/>
  <c r="K57" i="20" s="1"/>
  <c r="L57" i="20" s="1"/>
  <c r="G59" i="20" l="1"/>
  <c r="F60" i="20"/>
  <c r="P61" i="12"/>
  <c r="Q60" i="12"/>
  <c r="R60" i="12" s="1"/>
  <c r="S60" i="12" s="1"/>
  <c r="I59" i="20"/>
  <c r="J58" i="20"/>
  <c r="K58" i="20" s="1"/>
  <c r="L58" i="20" s="1"/>
  <c r="G60" i="20" l="1"/>
  <c r="F61" i="20"/>
  <c r="Q61" i="12"/>
  <c r="R61" i="12" s="1"/>
  <c r="S61" i="12" s="1"/>
  <c r="P62" i="12"/>
  <c r="I60" i="20"/>
  <c r="J59" i="20"/>
  <c r="K59" i="20" s="1"/>
  <c r="L59" i="20" s="1"/>
  <c r="G61" i="20" l="1"/>
  <c r="F62" i="20"/>
  <c r="P63" i="12"/>
  <c r="Q62" i="12"/>
  <c r="R62" i="12" s="1"/>
  <c r="S62" i="12" s="1"/>
  <c r="I61" i="20"/>
  <c r="J60" i="20"/>
  <c r="K60" i="20" s="1"/>
  <c r="L60" i="20" s="1"/>
  <c r="G62" i="20" l="1"/>
  <c r="F63" i="20"/>
  <c r="Q63" i="12"/>
  <c r="R63" i="12" s="1"/>
  <c r="S63" i="12" s="1"/>
  <c r="P64" i="12"/>
  <c r="I62" i="20"/>
  <c r="J61" i="20"/>
  <c r="K61" i="20" s="1"/>
  <c r="L61" i="20" s="1"/>
  <c r="G63" i="20" l="1"/>
  <c r="F64" i="20"/>
  <c r="P65" i="12"/>
  <c r="Q64" i="12"/>
  <c r="R64" i="12" s="1"/>
  <c r="S64" i="12" s="1"/>
  <c r="I63" i="20"/>
  <c r="J62" i="20"/>
  <c r="K62" i="20" s="1"/>
  <c r="L62" i="20" s="1"/>
  <c r="G64" i="20" l="1"/>
  <c r="F65" i="20"/>
  <c r="Q65" i="12"/>
  <c r="R65" i="12" s="1"/>
  <c r="S65" i="12" s="1"/>
  <c r="P66" i="12"/>
  <c r="I64" i="20"/>
  <c r="J63" i="20"/>
  <c r="K63" i="20" s="1"/>
  <c r="L63" i="20" s="1"/>
  <c r="G65" i="20" l="1"/>
  <c r="F66" i="20"/>
  <c r="P67" i="12"/>
  <c r="Q66" i="12"/>
  <c r="R66" i="12" s="1"/>
  <c r="S66" i="12" s="1"/>
  <c r="I65" i="20"/>
  <c r="J64" i="20"/>
  <c r="K64" i="20" s="1"/>
  <c r="L64" i="20" s="1"/>
  <c r="G66" i="20" l="1"/>
  <c r="F67" i="20"/>
  <c r="Q67" i="12"/>
  <c r="R67" i="12" s="1"/>
  <c r="S67" i="12" s="1"/>
  <c r="P68" i="12"/>
  <c r="I66" i="20"/>
  <c r="J65" i="20"/>
  <c r="K65" i="20" s="1"/>
  <c r="L65" i="20" s="1"/>
  <c r="G67" i="20" l="1"/>
  <c r="F68" i="20"/>
  <c r="P69" i="12"/>
  <c r="Q68" i="12"/>
  <c r="R68" i="12" s="1"/>
  <c r="S68" i="12" s="1"/>
  <c r="I67" i="20"/>
  <c r="J66" i="20"/>
  <c r="K66" i="20" s="1"/>
  <c r="L66" i="20" s="1"/>
  <c r="G68" i="20" l="1"/>
  <c r="F69" i="20"/>
  <c r="Q69" i="12"/>
  <c r="R69" i="12" s="1"/>
  <c r="S69" i="12" s="1"/>
  <c r="P70" i="12"/>
  <c r="J67" i="20"/>
  <c r="K67" i="20" s="1"/>
  <c r="L67" i="20" s="1"/>
  <c r="I68" i="20"/>
  <c r="G69" i="20" l="1"/>
  <c r="F70" i="20"/>
  <c r="P71" i="12"/>
  <c r="Q70" i="12"/>
  <c r="R70" i="12" s="1"/>
  <c r="S70" i="12" s="1"/>
  <c r="I69" i="20"/>
  <c r="J68" i="20"/>
  <c r="K68" i="20" s="1"/>
  <c r="L68" i="20" s="1"/>
  <c r="G70" i="20" l="1"/>
  <c r="F71" i="20"/>
  <c r="Q71" i="12"/>
  <c r="R71" i="12" s="1"/>
  <c r="S71" i="12" s="1"/>
  <c r="P72" i="12"/>
  <c r="J69" i="20"/>
  <c r="K69" i="20" s="1"/>
  <c r="L69" i="20" s="1"/>
  <c r="I70" i="20"/>
  <c r="G71" i="20" l="1"/>
  <c r="F72" i="20"/>
  <c r="P73" i="12"/>
  <c r="Q72" i="12"/>
  <c r="R72" i="12" s="1"/>
  <c r="S72" i="12" s="1"/>
  <c r="I71" i="20"/>
  <c r="J70" i="20"/>
  <c r="K70" i="20" s="1"/>
  <c r="L70" i="20" s="1"/>
  <c r="G72" i="20" l="1"/>
  <c r="F73" i="20"/>
  <c r="Q73" i="12"/>
  <c r="R73" i="12" s="1"/>
  <c r="S73" i="12" s="1"/>
  <c r="P74" i="12"/>
  <c r="I72" i="20"/>
  <c r="J71" i="20"/>
  <c r="K71" i="20" s="1"/>
  <c r="L71" i="20" s="1"/>
  <c r="G73" i="20" l="1"/>
  <c r="F74" i="20"/>
  <c r="P75" i="12"/>
  <c r="Q74" i="12"/>
  <c r="R74" i="12" s="1"/>
  <c r="S74" i="12" s="1"/>
  <c r="J72" i="20"/>
  <c r="K72" i="20" s="1"/>
  <c r="L72" i="20" s="1"/>
  <c r="I73" i="20"/>
  <c r="G74" i="20" l="1"/>
  <c r="F75" i="20"/>
  <c r="Q75" i="12"/>
  <c r="R75" i="12" s="1"/>
  <c r="S75" i="12" s="1"/>
  <c r="P76" i="12"/>
  <c r="I74" i="20"/>
  <c r="J73" i="20"/>
  <c r="K73" i="20" s="1"/>
  <c r="L73" i="20" s="1"/>
  <c r="G75" i="20" l="1"/>
  <c r="F76" i="20"/>
  <c r="P77" i="12"/>
  <c r="Q76" i="12"/>
  <c r="R76" i="12" s="1"/>
  <c r="S76" i="12" s="1"/>
  <c r="I75" i="20"/>
  <c r="J74" i="20"/>
  <c r="K74" i="20" s="1"/>
  <c r="L74" i="20" s="1"/>
  <c r="G76" i="20" l="1"/>
  <c r="F77" i="20"/>
  <c r="Q77" i="12"/>
  <c r="R77" i="12" s="1"/>
  <c r="S77" i="12" s="1"/>
  <c r="P78" i="12"/>
  <c r="I76" i="20"/>
  <c r="J75" i="20"/>
  <c r="K75" i="20" s="1"/>
  <c r="L75" i="20" s="1"/>
  <c r="G77" i="20" l="1"/>
  <c r="F78" i="20"/>
  <c r="P79" i="12"/>
  <c r="Q78" i="12"/>
  <c r="R78" i="12" s="1"/>
  <c r="S78" i="12" s="1"/>
  <c r="I77" i="20"/>
  <c r="J76" i="20"/>
  <c r="K76" i="20" s="1"/>
  <c r="L76" i="20" s="1"/>
  <c r="G78" i="20" l="1"/>
  <c r="F79" i="20"/>
  <c r="Q79" i="12"/>
  <c r="R79" i="12" s="1"/>
  <c r="S79" i="12" s="1"/>
  <c r="P80" i="12"/>
  <c r="I78" i="20"/>
  <c r="J77" i="20"/>
  <c r="K77" i="20" s="1"/>
  <c r="L77" i="20" s="1"/>
  <c r="G79" i="20" l="1"/>
  <c r="F80" i="20"/>
  <c r="P81" i="12"/>
  <c r="Q80" i="12"/>
  <c r="R80" i="12" s="1"/>
  <c r="S80" i="12" s="1"/>
  <c r="I79" i="20"/>
  <c r="J78" i="20"/>
  <c r="K78" i="20" s="1"/>
  <c r="L78" i="20" s="1"/>
  <c r="G80" i="20" l="1"/>
  <c r="F81" i="20"/>
  <c r="P82" i="12"/>
  <c r="Q81" i="12"/>
  <c r="R81" i="12" s="1"/>
  <c r="S81" i="12" s="1"/>
  <c r="I80" i="20"/>
  <c r="J79" i="20"/>
  <c r="K79" i="20" s="1"/>
  <c r="L79" i="20" s="1"/>
  <c r="G81" i="20" l="1"/>
  <c r="F82" i="20"/>
  <c r="Q82" i="12"/>
  <c r="R82" i="12" s="1"/>
  <c r="S82" i="12" s="1"/>
  <c r="P83" i="12"/>
  <c r="I81" i="20"/>
  <c r="J80" i="20"/>
  <c r="K80" i="20" s="1"/>
  <c r="L80" i="20" s="1"/>
  <c r="G82" i="20" l="1"/>
  <c r="F83" i="20"/>
  <c r="P84" i="12"/>
  <c r="Q83" i="12"/>
  <c r="R83" i="12" s="1"/>
  <c r="S83" i="12" s="1"/>
  <c r="I82" i="20"/>
  <c r="J81" i="20"/>
  <c r="K81" i="20" s="1"/>
  <c r="L81" i="20" s="1"/>
  <c r="G83" i="20" l="1"/>
  <c r="F84" i="20"/>
  <c r="P85" i="12"/>
  <c r="Q84" i="12"/>
  <c r="R84" i="12" s="1"/>
  <c r="S84" i="12" s="1"/>
  <c r="I83" i="20"/>
  <c r="J82" i="20"/>
  <c r="K82" i="20" s="1"/>
  <c r="L82" i="20" s="1"/>
  <c r="G84" i="20" l="1"/>
  <c r="F85" i="20"/>
  <c r="P86" i="12"/>
  <c r="Q85" i="12"/>
  <c r="R85" i="12" s="1"/>
  <c r="S85" i="12" s="1"/>
  <c r="I84" i="20"/>
  <c r="J83" i="20"/>
  <c r="K83" i="20" s="1"/>
  <c r="L83" i="20" s="1"/>
  <c r="G85" i="20" l="1"/>
  <c r="F86" i="20"/>
  <c r="Q86" i="12"/>
  <c r="R86" i="12" s="1"/>
  <c r="S86" i="12" s="1"/>
  <c r="P87" i="12"/>
  <c r="I85" i="20"/>
  <c r="J84" i="20"/>
  <c r="K84" i="20" s="1"/>
  <c r="L84" i="20" s="1"/>
  <c r="G86" i="20" l="1"/>
  <c r="F87" i="20"/>
  <c r="P88" i="12"/>
  <c r="Q87" i="12"/>
  <c r="R87" i="12" s="1"/>
  <c r="S87" i="12" s="1"/>
  <c r="I86" i="20"/>
  <c r="J85" i="20"/>
  <c r="K85" i="20" s="1"/>
  <c r="L85" i="20" s="1"/>
  <c r="G87" i="20" l="1"/>
  <c r="F88" i="20"/>
  <c r="P89" i="12"/>
  <c r="Q88" i="12"/>
  <c r="R88" i="12" s="1"/>
  <c r="S88" i="12" s="1"/>
  <c r="I87" i="20"/>
  <c r="J86" i="20"/>
  <c r="K86" i="20" s="1"/>
  <c r="L86" i="20" s="1"/>
  <c r="G88" i="20" l="1"/>
  <c r="F89" i="20"/>
  <c r="Q89" i="12"/>
  <c r="R89" i="12" s="1"/>
  <c r="S89" i="12" s="1"/>
  <c r="P90" i="12"/>
  <c r="I88" i="20"/>
  <c r="J87" i="20"/>
  <c r="K87" i="20" s="1"/>
  <c r="L87" i="20" s="1"/>
  <c r="G89" i="20" l="1"/>
  <c r="F90" i="20"/>
  <c r="Q90" i="12"/>
  <c r="R90" i="12" s="1"/>
  <c r="S90" i="12" s="1"/>
  <c r="P91" i="12"/>
  <c r="I89" i="20"/>
  <c r="J88" i="20"/>
  <c r="K88" i="20" s="1"/>
  <c r="L88" i="20" s="1"/>
  <c r="G90" i="20" l="1"/>
  <c r="F91" i="20"/>
  <c r="P92" i="12"/>
  <c r="Q91" i="12"/>
  <c r="R91" i="12" s="1"/>
  <c r="S91" i="12" s="1"/>
  <c r="I90" i="20"/>
  <c r="J89" i="20"/>
  <c r="K89" i="20" s="1"/>
  <c r="L89" i="20" s="1"/>
  <c r="G91" i="20" l="1"/>
  <c r="F92" i="20"/>
  <c r="Q92" i="12"/>
  <c r="R92" i="12" s="1"/>
  <c r="S92" i="12" s="1"/>
  <c r="P93" i="12"/>
  <c r="I91" i="20"/>
  <c r="J90" i="20"/>
  <c r="K90" i="20" s="1"/>
  <c r="L90" i="20" s="1"/>
  <c r="G92" i="20" l="1"/>
  <c r="F93" i="20"/>
  <c r="Q93" i="12"/>
  <c r="R93" i="12" s="1"/>
  <c r="S93" i="12" s="1"/>
  <c r="P94" i="12"/>
  <c r="I92" i="20"/>
  <c r="J91" i="20"/>
  <c r="K91" i="20" s="1"/>
  <c r="L91" i="20" s="1"/>
  <c r="G93" i="20" l="1"/>
  <c r="F94" i="20"/>
  <c r="Q94" i="12"/>
  <c r="R94" i="12" s="1"/>
  <c r="S94" i="12" s="1"/>
  <c r="P95" i="12"/>
  <c r="I93" i="20"/>
  <c r="J92" i="20"/>
  <c r="K92" i="20" s="1"/>
  <c r="L92" i="20" s="1"/>
  <c r="G94" i="20" l="1"/>
  <c r="F95" i="20"/>
  <c r="P96" i="12"/>
  <c r="Q95" i="12"/>
  <c r="R95" i="12" s="1"/>
  <c r="S95" i="12" s="1"/>
  <c r="I94" i="20"/>
  <c r="J93" i="20"/>
  <c r="K93" i="20" s="1"/>
  <c r="L93" i="20" s="1"/>
  <c r="G95" i="20" l="1"/>
  <c r="F96" i="20"/>
  <c r="Q96" i="12"/>
  <c r="R96" i="12" s="1"/>
  <c r="S96" i="12" s="1"/>
  <c r="P97" i="12"/>
  <c r="I95" i="20"/>
  <c r="J94" i="20"/>
  <c r="K94" i="20" s="1"/>
  <c r="L94" i="20" s="1"/>
  <c r="G96" i="20" l="1"/>
  <c r="F97" i="20"/>
  <c r="Q97" i="12"/>
  <c r="R97" i="12" s="1"/>
  <c r="S97" i="12" s="1"/>
  <c r="P98" i="12"/>
  <c r="I96" i="20"/>
  <c r="J95" i="20"/>
  <c r="K95" i="20" s="1"/>
  <c r="L95" i="20" s="1"/>
  <c r="G97" i="20" l="1"/>
  <c r="F98" i="20"/>
  <c r="Q98" i="12"/>
  <c r="R98" i="12" s="1"/>
  <c r="S98" i="12" s="1"/>
  <c r="P99" i="12"/>
  <c r="I97" i="20"/>
  <c r="J96" i="20"/>
  <c r="K96" i="20" s="1"/>
  <c r="L96" i="20" s="1"/>
  <c r="G98" i="20" l="1"/>
  <c r="F99" i="20"/>
  <c r="Q99" i="12"/>
  <c r="R99" i="12" s="1"/>
  <c r="S99" i="12" s="1"/>
  <c r="P100" i="12"/>
  <c r="I98" i="20"/>
  <c r="J97" i="20"/>
  <c r="K97" i="20" s="1"/>
  <c r="L97" i="20" s="1"/>
  <c r="G99" i="20" l="1"/>
  <c r="F100" i="20"/>
  <c r="Q100" i="12"/>
  <c r="R100" i="12" s="1"/>
  <c r="S100" i="12" s="1"/>
  <c r="P101" i="12"/>
  <c r="I99" i="20"/>
  <c r="J98" i="20"/>
  <c r="K98" i="20" s="1"/>
  <c r="L98" i="20" s="1"/>
  <c r="G100" i="20" l="1"/>
  <c r="F101" i="20"/>
  <c r="Q101" i="12"/>
  <c r="R101" i="12" s="1"/>
  <c r="S101" i="12" s="1"/>
  <c r="P102" i="12"/>
  <c r="I100" i="20"/>
  <c r="J99" i="20"/>
  <c r="K99" i="20" s="1"/>
  <c r="L99" i="20" s="1"/>
  <c r="G101" i="20" l="1"/>
  <c r="F102" i="20"/>
  <c r="Q102" i="12"/>
  <c r="R102" i="12" s="1"/>
  <c r="S102" i="12" s="1"/>
  <c r="P103" i="12"/>
  <c r="I101" i="20"/>
  <c r="J100" i="20"/>
  <c r="K100" i="20" s="1"/>
  <c r="L100" i="20" s="1"/>
  <c r="G102" i="20" l="1"/>
  <c r="F103" i="20"/>
  <c r="Q103" i="12"/>
  <c r="R103" i="12" s="1"/>
  <c r="S103" i="12" s="1"/>
  <c r="P104" i="12"/>
  <c r="I102" i="20"/>
  <c r="J101" i="20"/>
  <c r="K101" i="20" s="1"/>
  <c r="L101" i="20" s="1"/>
  <c r="G103" i="20" l="1"/>
  <c r="F104" i="20"/>
  <c r="Q104" i="12"/>
  <c r="R104" i="12" s="1"/>
  <c r="S104" i="12" s="1"/>
  <c r="P105" i="12"/>
  <c r="I103" i="20"/>
  <c r="J102" i="20"/>
  <c r="K102" i="20" s="1"/>
  <c r="L102" i="20" s="1"/>
  <c r="G104" i="20" l="1"/>
  <c r="F105" i="20"/>
  <c r="P106" i="12"/>
  <c r="Q105" i="12"/>
  <c r="R105" i="12" s="1"/>
  <c r="S105" i="12" s="1"/>
  <c r="I104" i="20"/>
  <c r="J103" i="20"/>
  <c r="K103" i="20" s="1"/>
  <c r="L103" i="20" s="1"/>
  <c r="G105" i="20" l="1"/>
  <c r="F106" i="20"/>
  <c r="Q106" i="12"/>
  <c r="R106" i="12" s="1"/>
  <c r="S106" i="12" s="1"/>
  <c r="P107" i="12"/>
  <c r="I105" i="20"/>
  <c r="J104" i="20"/>
  <c r="K104" i="20" s="1"/>
  <c r="L104" i="20" s="1"/>
  <c r="G106" i="20" l="1"/>
  <c r="F107" i="20"/>
  <c r="P108" i="12"/>
  <c r="Q107" i="12"/>
  <c r="I106" i="20"/>
  <c r="J105" i="20"/>
  <c r="K105" i="20" s="1"/>
  <c r="L105" i="20" s="1"/>
  <c r="R107" i="12" l="1"/>
  <c r="S107" i="12" s="1"/>
  <c r="F108" i="12"/>
  <c r="G107" i="20"/>
  <c r="F108" i="20"/>
  <c r="Q108" i="12"/>
  <c r="P109" i="12"/>
  <c r="I107" i="20"/>
  <c r="J106" i="20"/>
  <c r="K106" i="20" s="1"/>
  <c r="L106" i="20" s="1"/>
  <c r="R108" i="12" l="1"/>
  <c r="S108" i="12" s="1"/>
  <c r="F109" i="12"/>
  <c r="G108" i="20"/>
  <c r="F109" i="20"/>
  <c r="P110" i="12"/>
  <c r="Q109" i="12"/>
  <c r="I108" i="20"/>
  <c r="J107" i="20"/>
  <c r="K107" i="20" s="1"/>
  <c r="L107" i="20" s="1"/>
  <c r="R109" i="12" l="1"/>
  <c r="S109" i="12" s="1"/>
  <c r="F110" i="12"/>
  <c r="G109" i="20"/>
  <c r="F110" i="20"/>
  <c r="Q110" i="12"/>
  <c r="R110" i="12" s="1"/>
  <c r="S110" i="12" s="1"/>
  <c r="P111" i="12"/>
  <c r="I109" i="20"/>
  <c r="J108" i="20"/>
  <c r="K108" i="20" s="1"/>
  <c r="L108" i="20" s="1"/>
  <c r="F111" i="12" l="1"/>
  <c r="G110" i="20"/>
  <c r="F111" i="20"/>
  <c r="P112" i="12"/>
  <c r="Q111" i="12"/>
  <c r="R111" i="12" s="1"/>
  <c r="S111" i="12" s="1"/>
  <c r="I110" i="20"/>
  <c r="J109" i="20"/>
  <c r="K109" i="20" s="1"/>
  <c r="L109" i="20" s="1"/>
  <c r="F112" i="12" l="1"/>
  <c r="G111" i="20"/>
  <c r="F112" i="20"/>
  <c r="Q112" i="12"/>
  <c r="R112" i="12" s="1"/>
  <c r="S112" i="12" s="1"/>
  <c r="P113" i="12"/>
  <c r="I111" i="20"/>
  <c r="J110" i="20"/>
  <c r="K110" i="20" s="1"/>
  <c r="L110" i="20" s="1"/>
  <c r="F113" i="12" l="1"/>
  <c r="G112" i="20"/>
  <c r="F113" i="20"/>
  <c r="Q113" i="12"/>
  <c r="R113" i="12" s="1"/>
  <c r="S113" i="12" s="1"/>
  <c r="P114" i="12"/>
  <c r="I112" i="20"/>
  <c r="J111" i="20"/>
  <c r="K111" i="20" s="1"/>
  <c r="L111" i="20" s="1"/>
  <c r="F114" i="12" l="1"/>
  <c r="G113" i="20"/>
  <c r="F114" i="20"/>
  <c r="Q114" i="12"/>
  <c r="R114" i="12" s="1"/>
  <c r="S114" i="12" s="1"/>
  <c r="P115" i="12"/>
  <c r="I113" i="20"/>
  <c r="J112" i="20"/>
  <c r="K112" i="20" s="1"/>
  <c r="L112" i="20" s="1"/>
  <c r="F115" i="12" l="1"/>
  <c r="G114" i="20"/>
  <c r="F115" i="20"/>
  <c r="P116" i="12"/>
  <c r="Q115" i="12"/>
  <c r="R115" i="12" s="1"/>
  <c r="S115" i="12" s="1"/>
  <c r="I114" i="20"/>
  <c r="J113" i="20"/>
  <c r="K113" i="20" s="1"/>
  <c r="L113" i="20" s="1"/>
  <c r="F116" i="12" l="1"/>
  <c r="G115" i="20"/>
  <c r="F116" i="20"/>
  <c r="Q116" i="12"/>
  <c r="R116" i="12" s="1"/>
  <c r="S116" i="12" s="1"/>
  <c r="P117" i="12"/>
  <c r="I115" i="20"/>
  <c r="J114" i="20"/>
  <c r="K114" i="20" s="1"/>
  <c r="L114" i="20" s="1"/>
  <c r="F117" i="12" l="1"/>
  <c r="G116" i="20"/>
  <c r="F117" i="20"/>
  <c r="P118" i="12"/>
  <c r="Q117" i="12"/>
  <c r="R117" i="12" s="1"/>
  <c r="S117" i="12" s="1"/>
  <c r="I116" i="20"/>
  <c r="J115" i="20"/>
  <c r="K115" i="20" s="1"/>
  <c r="L115" i="20" s="1"/>
  <c r="F118" i="12" l="1"/>
  <c r="G117" i="20"/>
  <c r="F118" i="20"/>
  <c r="Q118" i="12"/>
  <c r="R118" i="12" s="1"/>
  <c r="S118" i="12" s="1"/>
  <c r="P119" i="12"/>
  <c r="I117" i="20"/>
  <c r="J116" i="20"/>
  <c r="K116" i="20" s="1"/>
  <c r="L116" i="20" s="1"/>
  <c r="F119" i="12" l="1"/>
  <c r="G118" i="20"/>
  <c r="F119" i="20"/>
  <c r="Q119" i="12"/>
  <c r="R119" i="12" s="1"/>
  <c r="S119" i="12" s="1"/>
  <c r="P120" i="12"/>
  <c r="I118" i="20"/>
  <c r="J117" i="20"/>
  <c r="K117" i="20" s="1"/>
  <c r="L117" i="20" s="1"/>
  <c r="F120" i="12" l="1"/>
  <c r="G119" i="20"/>
  <c r="F120" i="20"/>
  <c r="Q120" i="12"/>
  <c r="R120" i="12" s="1"/>
  <c r="S120" i="12" s="1"/>
  <c r="P121" i="12"/>
  <c r="I119" i="20"/>
  <c r="J118" i="20"/>
  <c r="K118" i="20" s="1"/>
  <c r="L118" i="20" s="1"/>
  <c r="F121" i="12" l="1"/>
  <c r="G120" i="20"/>
  <c r="F121" i="20"/>
  <c r="P122" i="12"/>
  <c r="Q121" i="12"/>
  <c r="R121" i="12" s="1"/>
  <c r="S121" i="12" s="1"/>
  <c r="I120" i="20"/>
  <c r="J119" i="20"/>
  <c r="K119" i="20" s="1"/>
  <c r="L119" i="20" s="1"/>
  <c r="F122" i="12" l="1"/>
  <c r="G121" i="20"/>
  <c r="F122" i="20"/>
  <c r="Q122" i="12"/>
  <c r="R122" i="12" s="1"/>
  <c r="S122" i="12" s="1"/>
  <c r="P123" i="12"/>
  <c r="I121" i="20"/>
  <c r="J120" i="20"/>
  <c r="K120" i="20" s="1"/>
  <c r="L120" i="20" s="1"/>
  <c r="F123" i="12" l="1"/>
  <c r="G122" i="20"/>
  <c r="F123" i="20"/>
  <c r="P124" i="12"/>
  <c r="Q123" i="12"/>
  <c r="R123" i="12" s="1"/>
  <c r="S123" i="12" s="1"/>
  <c r="I122" i="20"/>
  <c r="J121" i="20"/>
  <c r="K121" i="20" s="1"/>
  <c r="L121" i="20" s="1"/>
  <c r="F124" i="12" l="1"/>
  <c r="G123" i="20"/>
  <c r="F124" i="20"/>
  <c r="Q124" i="12"/>
  <c r="R124" i="12" s="1"/>
  <c r="S124" i="12" s="1"/>
  <c r="P125" i="12"/>
  <c r="I123" i="20"/>
  <c r="J122" i="20"/>
  <c r="K122" i="20" s="1"/>
  <c r="L122" i="20" s="1"/>
  <c r="F125" i="12" l="1"/>
  <c r="G124" i="20"/>
  <c r="F125" i="20"/>
  <c r="P126" i="12"/>
  <c r="Q125" i="12"/>
  <c r="I124" i="20"/>
  <c r="J123" i="20"/>
  <c r="K123" i="20" s="1"/>
  <c r="L123" i="20" s="1"/>
  <c r="G125" i="20" l="1"/>
  <c r="F126" i="20"/>
  <c r="R125" i="12"/>
  <c r="S125" i="12" s="1"/>
  <c r="Q126" i="12"/>
  <c r="P127" i="12"/>
  <c r="I125" i="20"/>
  <c r="J124" i="20"/>
  <c r="K124" i="20" s="1"/>
  <c r="L124" i="20" s="1"/>
  <c r="G126" i="20" l="1"/>
  <c r="F127" i="20"/>
  <c r="R126" i="12"/>
  <c r="S126" i="12" s="1"/>
  <c r="Q127" i="12"/>
  <c r="R127" i="12" s="1"/>
  <c r="S127" i="12" s="1"/>
  <c r="P128" i="12"/>
  <c r="I126" i="20"/>
  <c r="J125" i="20"/>
  <c r="K125" i="20" s="1"/>
  <c r="L125" i="20" s="1"/>
  <c r="G127" i="20" l="1"/>
  <c r="F128" i="20"/>
  <c r="P129" i="12"/>
  <c r="Q128" i="12"/>
  <c r="R128" i="12" s="1"/>
  <c r="S128" i="12" s="1"/>
  <c r="I127" i="20"/>
  <c r="J126" i="20"/>
  <c r="K126" i="20" s="1"/>
  <c r="L126" i="20" s="1"/>
  <c r="G128" i="20" l="1"/>
  <c r="F129" i="20"/>
  <c r="Q129" i="12"/>
  <c r="R129" i="12" s="1"/>
  <c r="S129" i="12" s="1"/>
  <c r="P130" i="12"/>
  <c r="I128" i="20"/>
  <c r="J127" i="20"/>
  <c r="K127" i="20" s="1"/>
  <c r="L127" i="20" s="1"/>
  <c r="G129" i="20" l="1"/>
  <c r="F130" i="20"/>
  <c r="P131" i="12"/>
  <c r="Q130" i="12"/>
  <c r="R130" i="12" s="1"/>
  <c r="S130" i="12" s="1"/>
  <c r="I129" i="20"/>
  <c r="J128" i="20"/>
  <c r="K128" i="20" s="1"/>
  <c r="L128" i="20" s="1"/>
  <c r="G130" i="20" l="1"/>
  <c r="F131" i="20"/>
  <c r="P132" i="12"/>
  <c r="Q131" i="12"/>
  <c r="R131" i="12" s="1"/>
  <c r="S131" i="12" s="1"/>
  <c r="I130" i="20"/>
  <c r="J129" i="20"/>
  <c r="K129" i="20" s="1"/>
  <c r="L129" i="20" s="1"/>
  <c r="G131" i="20" l="1"/>
  <c r="F132" i="20"/>
  <c r="P133" i="12"/>
  <c r="Q132" i="12"/>
  <c r="R132" i="12" s="1"/>
  <c r="S132" i="12" s="1"/>
  <c r="I131" i="20"/>
  <c r="J130" i="20"/>
  <c r="K130" i="20" s="1"/>
  <c r="L130" i="20" s="1"/>
  <c r="G132" i="20" l="1"/>
  <c r="F133" i="20"/>
  <c r="P134" i="12"/>
  <c r="Q133" i="12"/>
  <c r="R133" i="12" s="1"/>
  <c r="S133" i="12" s="1"/>
  <c r="I132" i="20"/>
  <c r="J131" i="20"/>
  <c r="K131" i="20" s="1"/>
  <c r="L131" i="20" s="1"/>
  <c r="G133" i="20" l="1"/>
  <c r="F134" i="20"/>
  <c r="Q134" i="12"/>
  <c r="R134" i="12" s="1"/>
  <c r="S134" i="12" s="1"/>
  <c r="P135" i="12"/>
  <c r="I133" i="20"/>
  <c r="J132" i="20"/>
  <c r="K132" i="20" s="1"/>
  <c r="L132" i="20" s="1"/>
  <c r="G134" i="20" l="1"/>
  <c r="F135" i="20"/>
  <c r="Q135" i="12"/>
  <c r="R135" i="12" s="1"/>
  <c r="S135" i="12" s="1"/>
  <c r="P136" i="12"/>
  <c r="I134" i="20"/>
  <c r="J133" i="20"/>
  <c r="K133" i="20" s="1"/>
  <c r="L133" i="20" s="1"/>
  <c r="G135" i="20" l="1"/>
  <c r="F136" i="20"/>
  <c r="Q136" i="12"/>
  <c r="R136" i="12" s="1"/>
  <c r="S136" i="12" s="1"/>
  <c r="P137" i="12"/>
  <c r="I135" i="20"/>
  <c r="J134" i="20"/>
  <c r="K134" i="20" s="1"/>
  <c r="L134" i="20" s="1"/>
  <c r="G136" i="20" l="1"/>
  <c r="F137" i="20"/>
  <c r="Q137" i="12"/>
  <c r="R137" i="12" s="1"/>
  <c r="S137" i="12" s="1"/>
  <c r="P138" i="12"/>
  <c r="I136" i="20"/>
  <c r="J135" i="20"/>
  <c r="K135" i="20" s="1"/>
  <c r="L135" i="20" s="1"/>
  <c r="G137" i="20" l="1"/>
  <c r="F138" i="20"/>
  <c r="P139" i="12"/>
  <c r="Q138" i="12"/>
  <c r="R138" i="12" s="1"/>
  <c r="S138" i="12" s="1"/>
  <c r="I137" i="20"/>
  <c r="J136" i="20"/>
  <c r="K136" i="20" s="1"/>
  <c r="L136" i="20" s="1"/>
  <c r="G138" i="20" l="1"/>
  <c r="F139" i="20"/>
  <c r="P140" i="12"/>
  <c r="Q139" i="12"/>
  <c r="R139" i="12" s="1"/>
  <c r="S139" i="12" s="1"/>
  <c r="I138" i="20"/>
  <c r="J137" i="20"/>
  <c r="K137" i="20" s="1"/>
  <c r="L137" i="20" s="1"/>
  <c r="G139" i="20" l="1"/>
  <c r="F140" i="20"/>
  <c r="Q140" i="12"/>
  <c r="R140" i="12" s="1"/>
  <c r="S140" i="12" s="1"/>
  <c r="P141" i="12"/>
  <c r="I139" i="20"/>
  <c r="J138" i="20"/>
  <c r="K138" i="20" s="1"/>
  <c r="L138" i="20" s="1"/>
  <c r="G140" i="20" l="1"/>
  <c r="F141" i="20"/>
  <c r="P142" i="12"/>
  <c r="Q141" i="12"/>
  <c r="R141" i="12" s="1"/>
  <c r="S141" i="12" s="1"/>
  <c r="I140" i="20"/>
  <c r="J139" i="20"/>
  <c r="K139" i="20" s="1"/>
  <c r="L139" i="20" s="1"/>
  <c r="G141" i="20" l="1"/>
  <c r="F142" i="20"/>
  <c r="Q142" i="12"/>
  <c r="R142" i="12" s="1"/>
  <c r="S142" i="12" s="1"/>
  <c r="P143" i="12"/>
  <c r="I141" i="20"/>
  <c r="J140" i="20"/>
  <c r="K140" i="20" s="1"/>
  <c r="L140" i="20" s="1"/>
  <c r="G142" i="20" l="1"/>
  <c r="F143" i="20"/>
  <c r="Q143" i="12"/>
  <c r="R143" i="12" s="1"/>
  <c r="S143" i="12" s="1"/>
  <c r="P144" i="12"/>
  <c r="I142" i="20"/>
  <c r="J141" i="20"/>
  <c r="K141" i="20" s="1"/>
  <c r="L141" i="20" s="1"/>
  <c r="G143" i="20" l="1"/>
  <c r="F144" i="20"/>
  <c r="P145" i="12"/>
  <c r="Q144" i="12"/>
  <c r="R144" i="12" s="1"/>
  <c r="S144" i="12" s="1"/>
  <c r="I143" i="20"/>
  <c r="J142" i="20"/>
  <c r="K142" i="20" s="1"/>
  <c r="L142" i="20" s="1"/>
  <c r="G144" i="20" l="1"/>
  <c r="F145" i="20"/>
  <c r="Q145" i="12"/>
  <c r="R145" i="12" s="1"/>
  <c r="S145" i="12" s="1"/>
  <c r="P146" i="12"/>
  <c r="I144" i="20"/>
  <c r="J143" i="20"/>
  <c r="K143" i="20" s="1"/>
  <c r="L143" i="20" s="1"/>
  <c r="G145" i="20" l="1"/>
  <c r="F146" i="20"/>
  <c r="P147" i="12"/>
  <c r="Q146" i="12"/>
  <c r="R146" i="12" s="1"/>
  <c r="S146" i="12" s="1"/>
  <c r="I145" i="20"/>
  <c r="J144" i="20"/>
  <c r="K144" i="20" s="1"/>
  <c r="L144" i="20" s="1"/>
  <c r="G146" i="20" l="1"/>
  <c r="F147" i="20"/>
  <c r="P148" i="12"/>
  <c r="Q147" i="12"/>
  <c r="R147" i="12" s="1"/>
  <c r="S147" i="12" s="1"/>
  <c r="I146" i="20"/>
  <c r="J145" i="20"/>
  <c r="K145" i="20" s="1"/>
  <c r="L145" i="20" s="1"/>
  <c r="G147" i="20" l="1"/>
  <c r="F148" i="20"/>
  <c r="Q148" i="12"/>
  <c r="R148" i="12" s="1"/>
  <c r="S148" i="12" s="1"/>
  <c r="P149" i="12"/>
  <c r="I147" i="20"/>
  <c r="J146" i="20"/>
  <c r="K146" i="20" s="1"/>
  <c r="L146" i="20" s="1"/>
  <c r="G148" i="20" l="1"/>
  <c r="F149" i="20"/>
  <c r="P150" i="12"/>
  <c r="Q149" i="12"/>
  <c r="R149" i="12" s="1"/>
  <c r="S149" i="12" s="1"/>
  <c r="I148" i="20"/>
  <c r="J147" i="20"/>
  <c r="K147" i="20" s="1"/>
  <c r="L147" i="20" s="1"/>
  <c r="G149" i="20" l="1"/>
  <c r="F150" i="20"/>
  <c r="Q150" i="12"/>
  <c r="R150" i="12" s="1"/>
  <c r="S150" i="12" s="1"/>
  <c r="P151" i="12"/>
  <c r="I149" i="20"/>
  <c r="J148" i="20"/>
  <c r="K148" i="20" s="1"/>
  <c r="L148" i="20" s="1"/>
  <c r="G150" i="20" l="1"/>
  <c r="F151" i="20"/>
  <c r="Q151" i="12"/>
  <c r="R151" i="12" s="1"/>
  <c r="S151" i="12" s="1"/>
  <c r="P152" i="12"/>
  <c r="I150" i="20"/>
  <c r="J149" i="20"/>
  <c r="K149" i="20" s="1"/>
  <c r="L149" i="20" s="1"/>
  <c r="F152" i="20" l="1"/>
  <c r="G151" i="20"/>
  <c r="P153" i="12"/>
  <c r="Q152" i="12"/>
  <c r="R152" i="12" s="1"/>
  <c r="S152" i="12" s="1"/>
  <c r="J150" i="20"/>
  <c r="K150" i="20" s="1"/>
  <c r="L150" i="20" s="1"/>
  <c r="I151" i="20"/>
  <c r="G152" i="20" l="1"/>
  <c r="F153" i="20"/>
  <c r="Q153" i="12"/>
  <c r="R153" i="12" s="1"/>
  <c r="S153" i="12" s="1"/>
  <c r="P154" i="12"/>
  <c r="I152" i="20"/>
  <c r="J151" i="20"/>
  <c r="K151" i="20" s="1"/>
  <c r="L151" i="20" s="1"/>
  <c r="G153" i="20" l="1"/>
  <c r="F154" i="20"/>
  <c r="P155" i="12"/>
  <c r="Q154" i="12"/>
  <c r="R154" i="12" s="1"/>
  <c r="S154" i="12" s="1"/>
  <c r="J152" i="20"/>
  <c r="K152" i="20" s="1"/>
  <c r="L152" i="20" s="1"/>
  <c r="I153" i="20"/>
  <c r="G154" i="20" l="1"/>
  <c r="F155" i="20"/>
  <c r="P156" i="12"/>
  <c r="Q155" i="12"/>
  <c r="R155" i="12" s="1"/>
  <c r="S155" i="12" s="1"/>
  <c r="I154" i="20"/>
  <c r="J153" i="20"/>
  <c r="K153" i="20" s="1"/>
  <c r="L153" i="20" s="1"/>
  <c r="G155" i="20" l="1"/>
  <c r="F156" i="20"/>
  <c r="Q156" i="12"/>
  <c r="R156" i="12" s="1"/>
  <c r="S156" i="12" s="1"/>
  <c r="P157" i="12"/>
  <c r="I155" i="20"/>
  <c r="J154" i="20"/>
  <c r="K154" i="20" s="1"/>
  <c r="L154" i="20" s="1"/>
  <c r="G156" i="20" l="1"/>
  <c r="F157" i="20"/>
  <c r="P158" i="12"/>
  <c r="Q157" i="12"/>
  <c r="R157" i="12" s="1"/>
  <c r="S157" i="12" s="1"/>
  <c r="I156" i="20"/>
  <c r="J155" i="20"/>
  <c r="K155" i="20" s="1"/>
  <c r="L155" i="20" s="1"/>
  <c r="G157" i="20" l="1"/>
  <c r="F158" i="20"/>
  <c r="Q158" i="12"/>
  <c r="R158" i="12" s="1"/>
  <c r="S158" i="12" s="1"/>
  <c r="P159" i="12"/>
  <c r="I157" i="20"/>
  <c r="J156" i="20"/>
  <c r="K156" i="20" s="1"/>
  <c r="L156" i="20" s="1"/>
  <c r="G158" i="20" l="1"/>
  <c r="F159" i="20"/>
  <c r="Q159" i="12"/>
  <c r="R159" i="12" s="1"/>
  <c r="S159" i="12" s="1"/>
  <c r="P160" i="12"/>
  <c r="I158" i="20"/>
  <c r="J157" i="20"/>
  <c r="K157" i="20" s="1"/>
  <c r="L157" i="20" s="1"/>
  <c r="G159" i="20" l="1"/>
  <c r="F160" i="20"/>
  <c r="P161" i="12"/>
  <c r="Q160" i="12"/>
  <c r="R160" i="12" s="1"/>
  <c r="S160" i="12" s="1"/>
  <c r="I159" i="20"/>
  <c r="J158" i="20"/>
  <c r="K158" i="20" s="1"/>
  <c r="L158" i="20" s="1"/>
  <c r="G160" i="20" l="1"/>
  <c r="F161" i="20"/>
  <c r="Q161" i="12"/>
  <c r="R161" i="12" s="1"/>
  <c r="S161" i="12" s="1"/>
  <c r="P162" i="12"/>
  <c r="I160" i="20"/>
  <c r="J159" i="20"/>
  <c r="K159" i="20" s="1"/>
  <c r="L159" i="20" s="1"/>
  <c r="G161" i="20" l="1"/>
  <c r="F162" i="20"/>
  <c r="P163" i="12"/>
  <c r="Q162" i="12"/>
  <c r="R162" i="12" s="1"/>
  <c r="S162" i="12" s="1"/>
  <c r="I161" i="20"/>
  <c r="J160" i="20"/>
  <c r="K160" i="20" s="1"/>
  <c r="L160" i="20" s="1"/>
  <c r="G162" i="20" l="1"/>
  <c r="F163" i="20"/>
  <c r="P164" i="12"/>
  <c r="Q163" i="12"/>
  <c r="R163" i="12" s="1"/>
  <c r="S163" i="12" s="1"/>
  <c r="I162" i="20"/>
  <c r="J161" i="20"/>
  <c r="K161" i="20" s="1"/>
  <c r="L161" i="20" s="1"/>
  <c r="G163" i="20" l="1"/>
  <c r="F164" i="20"/>
  <c r="Q164" i="12"/>
  <c r="R164" i="12" s="1"/>
  <c r="S164" i="12" s="1"/>
  <c r="P165" i="12"/>
  <c r="I163" i="20"/>
  <c r="J162" i="20"/>
  <c r="K162" i="20" s="1"/>
  <c r="L162" i="20" s="1"/>
  <c r="G164" i="20" l="1"/>
  <c r="F165" i="20"/>
  <c r="Q165" i="12"/>
  <c r="R165" i="12" s="1"/>
  <c r="S165" i="12" s="1"/>
  <c r="P166" i="12"/>
  <c r="I164" i="20"/>
  <c r="J163" i="20"/>
  <c r="K163" i="20" s="1"/>
  <c r="L163" i="20" s="1"/>
  <c r="G165" i="20" l="1"/>
  <c r="F166" i="20"/>
  <c r="Q166" i="12"/>
  <c r="R166" i="12" s="1"/>
  <c r="S166" i="12" s="1"/>
  <c r="P167" i="12"/>
  <c r="I165" i="20"/>
  <c r="J164" i="20"/>
  <c r="K164" i="20" s="1"/>
  <c r="L164" i="20" s="1"/>
  <c r="G166" i="20" l="1"/>
  <c r="F167" i="20"/>
  <c r="P168" i="12"/>
  <c r="Q167" i="12"/>
  <c r="R167" i="12" s="1"/>
  <c r="S167" i="12" s="1"/>
  <c r="I166" i="20"/>
  <c r="J165" i="20"/>
  <c r="K165" i="20" s="1"/>
  <c r="L165" i="20" s="1"/>
  <c r="G167" i="20" l="1"/>
  <c r="F168" i="20"/>
  <c r="P169" i="12"/>
  <c r="Q168" i="12"/>
  <c r="R168" i="12" s="1"/>
  <c r="S168" i="12" s="1"/>
  <c r="I167" i="20"/>
  <c r="J166" i="20"/>
  <c r="K166" i="20" s="1"/>
  <c r="L166" i="20" s="1"/>
  <c r="G168" i="20" l="1"/>
  <c r="F169" i="20"/>
  <c r="P170" i="12"/>
  <c r="Q169" i="12"/>
  <c r="R169" i="12" s="1"/>
  <c r="S169" i="12" s="1"/>
  <c r="I168" i="20"/>
  <c r="J167" i="20"/>
  <c r="K167" i="20" s="1"/>
  <c r="L167" i="20" s="1"/>
  <c r="G169" i="20" l="1"/>
  <c r="F170" i="20"/>
  <c r="P171" i="12"/>
  <c r="Q170" i="12"/>
  <c r="R170" i="12" s="1"/>
  <c r="S170" i="12" s="1"/>
  <c r="I169" i="20"/>
  <c r="J168" i="20"/>
  <c r="K168" i="20" s="1"/>
  <c r="L168" i="20" s="1"/>
  <c r="G170" i="20" l="1"/>
  <c r="F171" i="20"/>
  <c r="Q171" i="12"/>
  <c r="R171" i="12" s="1"/>
  <c r="S171" i="12" s="1"/>
  <c r="P172" i="12"/>
  <c r="I170" i="20"/>
  <c r="J169" i="20"/>
  <c r="K169" i="20" s="1"/>
  <c r="L169" i="20" s="1"/>
  <c r="G171" i="20" l="1"/>
  <c r="F172" i="20"/>
  <c r="Q172" i="12"/>
  <c r="R172" i="12" s="1"/>
  <c r="S172" i="12" s="1"/>
  <c r="P173" i="12"/>
  <c r="I171" i="20"/>
  <c r="J170" i="20"/>
  <c r="K170" i="20" s="1"/>
  <c r="L170" i="20" s="1"/>
  <c r="G172" i="20" l="1"/>
  <c r="F173" i="20"/>
  <c r="P174" i="12"/>
  <c r="Q173" i="12"/>
  <c r="R173" i="12" s="1"/>
  <c r="S173" i="12" s="1"/>
  <c r="I172" i="20"/>
  <c r="J171" i="20"/>
  <c r="K171" i="20" s="1"/>
  <c r="L171" i="20" s="1"/>
  <c r="G173" i="20" l="1"/>
  <c r="F174" i="20"/>
  <c r="Q174" i="12"/>
  <c r="R174" i="12" s="1"/>
  <c r="S174" i="12" s="1"/>
  <c r="P175" i="12"/>
  <c r="I173" i="20"/>
  <c r="J172" i="20"/>
  <c r="K172" i="20" s="1"/>
  <c r="L172" i="20" s="1"/>
  <c r="G174" i="20" l="1"/>
  <c r="F175" i="20"/>
  <c r="P176" i="12"/>
  <c r="Q175" i="12"/>
  <c r="R175" i="12" s="1"/>
  <c r="S175" i="12" s="1"/>
  <c r="I174" i="20"/>
  <c r="J173" i="20"/>
  <c r="K173" i="20" s="1"/>
  <c r="L173" i="20" s="1"/>
  <c r="G175" i="20" l="1"/>
  <c r="F176" i="20"/>
  <c r="P177" i="12"/>
  <c r="Q176" i="12"/>
  <c r="R176" i="12" s="1"/>
  <c r="S176" i="12" s="1"/>
  <c r="I175" i="20"/>
  <c r="J174" i="20"/>
  <c r="K174" i="20" s="1"/>
  <c r="L174" i="20" s="1"/>
  <c r="G176" i="20" l="1"/>
  <c r="F177" i="20"/>
  <c r="P178" i="12"/>
  <c r="Q177" i="12"/>
  <c r="R177" i="12" s="1"/>
  <c r="S177" i="12" s="1"/>
  <c r="I176" i="20"/>
  <c r="J175" i="20"/>
  <c r="K175" i="20" s="1"/>
  <c r="L175" i="20" s="1"/>
  <c r="G177" i="20" l="1"/>
  <c r="F178" i="20"/>
  <c r="Q178" i="12"/>
  <c r="R178" i="12" s="1"/>
  <c r="S178" i="12" s="1"/>
  <c r="P179" i="12"/>
  <c r="I177" i="20"/>
  <c r="J176" i="20"/>
  <c r="K176" i="20" s="1"/>
  <c r="L176" i="20" s="1"/>
  <c r="G178" i="20" l="1"/>
  <c r="F179" i="20"/>
  <c r="Q179" i="12"/>
  <c r="R179" i="12" s="1"/>
  <c r="S179" i="12" s="1"/>
  <c r="P180" i="12"/>
  <c r="I178" i="20"/>
  <c r="J177" i="20"/>
  <c r="K177" i="20" s="1"/>
  <c r="L177" i="20" s="1"/>
  <c r="G179" i="20" l="1"/>
  <c r="F180" i="20"/>
  <c r="Q180" i="12"/>
  <c r="R180" i="12" s="1"/>
  <c r="S180" i="12" s="1"/>
  <c r="P181" i="12"/>
  <c r="I179" i="20"/>
  <c r="J178" i="20"/>
  <c r="K178" i="20" s="1"/>
  <c r="L178" i="20" s="1"/>
  <c r="G180" i="20" l="1"/>
  <c r="F181" i="20"/>
  <c r="P182" i="12"/>
  <c r="Q181" i="12"/>
  <c r="R181" i="12" s="1"/>
  <c r="S181" i="12" s="1"/>
  <c r="I180" i="20"/>
  <c r="J179" i="20"/>
  <c r="K179" i="20" s="1"/>
  <c r="L179" i="20" s="1"/>
  <c r="G181" i="20" l="1"/>
  <c r="F182" i="20"/>
  <c r="Q182" i="12"/>
  <c r="R182" i="12" s="1"/>
  <c r="S182" i="12" s="1"/>
  <c r="P183" i="12"/>
  <c r="I181" i="20"/>
  <c r="J180" i="20"/>
  <c r="K180" i="20" s="1"/>
  <c r="L180" i="20" s="1"/>
  <c r="G182" i="20" l="1"/>
  <c r="F183" i="20"/>
  <c r="Q183" i="12"/>
  <c r="R183" i="12" s="1"/>
  <c r="S183" i="12" s="1"/>
  <c r="P184" i="12"/>
  <c r="I182" i="20"/>
  <c r="J181" i="20"/>
  <c r="K181" i="20" s="1"/>
  <c r="L181" i="20" s="1"/>
  <c r="G183" i="20" l="1"/>
  <c r="F184" i="20"/>
  <c r="P185" i="12"/>
  <c r="Q184" i="12"/>
  <c r="R184" i="12" s="1"/>
  <c r="S184" i="12" s="1"/>
  <c r="I183" i="20"/>
  <c r="J182" i="20"/>
  <c r="K182" i="20" s="1"/>
  <c r="L182" i="20" s="1"/>
  <c r="G184" i="20" l="1"/>
  <c r="F185" i="20"/>
  <c r="Q185" i="12"/>
  <c r="R185" i="12" s="1"/>
  <c r="S185" i="12" s="1"/>
  <c r="P186" i="12"/>
  <c r="I184" i="20"/>
  <c r="J183" i="20"/>
  <c r="K183" i="20" s="1"/>
  <c r="L183" i="20" s="1"/>
  <c r="G185" i="20" l="1"/>
  <c r="F186" i="20"/>
  <c r="Q186" i="12"/>
  <c r="R186" i="12" s="1"/>
  <c r="S186" i="12" s="1"/>
  <c r="P187" i="12"/>
  <c r="I185" i="20"/>
  <c r="J184" i="20"/>
  <c r="K184" i="20" s="1"/>
  <c r="L184" i="20" s="1"/>
  <c r="G186" i="20" l="1"/>
  <c r="F187" i="20"/>
  <c r="Q187" i="12"/>
  <c r="R187" i="12" s="1"/>
  <c r="S187" i="12" s="1"/>
  <c r="P188" i="12"/>
  <c r="I186" i="20"/>
  <c r="J185" i="20"/>
  <c r="K185" i="20" s="1"/>
  <c r="L185" i="20" s="1"/>
  <c r="G187" i="20" l="1"/>
  <c r="F188" i="20"/>
  <c r="Q188" i="12"/>
  <c r="R188" i="12" s="1"/>
  <c r="S188" i="12" s="1"/>
  <c r="P189" i="12"/>
  <c r="I187" i="20"/>
  <c r="J186" i="20"/>
  <c r="K186" i="20" s="1"/>
  <c r="L186" i="20" s="1"/>
  <c r="G188" i="20" l="1"/>
  <c r="F189" i="20"/>
  <c r="P190" i="12"/>
  <c r="Q189" i="12"/>
  <c r="R189" i="12" s="1"/>
  <c r="S189" i="12" s="1"/>
  <c r="I188" i="20"/>
  <c r="J187" i="20"/>
  <c r="K187" i="20" s="1"/>
  <c r="L187" i="20" s="1"/>
  <c r="G189" i="20" l="1"/>
  <c r="F190" i="20"/>
  <c r="P191" i="12"/>
  <c r="Q190" i="12"/>
  <c r="R190" i="12" s="1"/>
  <c r="S190" i="12" s="1"/>
  <c r="I189" i="20"/>
  <c r="J188" i="20"/>
  <c r="K188" i="20" s="1"/>
  <c r="L188" i="20" s="1"/>
  <c r="G190" i="20" l="1"/>
  <c r="F191" i="20"/>
  <c r="Q191" i="12"/>
  <c r="R191" i="12" s="1"/>
  <c r="S191" i="12" s="1"/>
  <c r="P192" i="12"/>
  <c r="I190" i="20"/>
  <c r="J189" i="20"/>
  <c r="K189" i="20" s="1"/>
  <c r="L189" i="20" s="1"/>
  <c r="G191" i="20" l="1"/>
  <c r="F192" i="20"/>
  <c r="P193" i="12"/>
  <c r="Q192" i="12"/>
  <c r="R192" i="12" s="1"/>
  <c r="S192" i="12" s="1"/>
  <c r="I191" i="20"/>
  <c r="J190" i="20"/>
  <c r="K190" i="20" s="1"/>
  <c r="L190" i="20" s="1"/>
  <c r="G192" i="20" l="1"/>
  <c r="F193" i="20"/>
  <c r="Q193" i="12"/>
  <c r="R193" i="12" s="1"/>
  <c r="S193" i="12" s="1"/>
  <c r="P194" i="12"/>
  <c r="I192" i="20"/>
  <c r="J191" i="20"/>
  <c r="K191" i="20" s="1"/>
  <c r="L191" i="20" s="1"/>
  <c r="G193" i="20" l="1"/>
  <c r="F194" i="20"/>
  <c r="P195" i="12"/>
  <c r="Q194" i="12"/>
  <c r="R194" i="12" s="1"/>
  <c r="S194" i="12" s="1"/>
  <c r="I193" i="20"/>
  <c r="J192" i="20"/>
  <c r="K192" i="20" s="1"/>
  <c r="L192" i="20" s="1"/>
  <c r="G194" i="20" l="1"/>
  <c r="F195" i="20"/>
  <c r="Q195" i="12"/>
  <c r="R195" i="12" s="1"/>
  <c r="S195" i="12" s="1"/>
  <c r="P196" i="12"/>
  <c r="I194" i="20"/>
  <c r="J193" i="20"/>
  <c r="K193" i="20" s="1"/>
  <c r="L193" i="20" s="1"/>
  <c r="G195" i="20" l="1"/>
  <c r="F196" i="20"/>
  <c r="Q196" i="12"/>
  <c r="R196" i="12" s="1"/>
  <c r="S196" i="12" s="1"/>
  <c r="P197" i="12"/>
  <c r="I195" i="20"/>
  <c r="J194" i="20"/>
  <c r="K194" i="20" s="1"/>
  <c r="L194" i="20" s="1"/>
  <c r="G196" i="20" l="1"/>
  <c r="F197" i="20"/>
  <c r="P198" i="12"/>
  <c r="Q197" i="12"/>
  <c r="R197" i="12" s="1"/>
  <c r="S197" i="12" s="1"/>
  <c r="I196" i="20"/>
  <c r="J195" i="20"/>
  <c r="K195" i="20" s="1"/>
  <c r="L195" i="20" s="1"/>
  <c r="G197" i="20" l="1"/>
  <c r="F198" i="20"/>
  <c r="Q198" i="12"/>
  <c r="R198" i="12" s="1"/>
  <c r="S198" i="12" s="1"/>
  <c r="P199" i="12"/>
  <c r="I197" i="20"/>
  <c r="J196" i="20"/>
  <c r="K196" i="20" s="1"/>
  <c r="L196" i="20" s="1"/>
  <c r="G198" i="20" l="1"/>
  <c r="F199" i="20"/>
  <c r="P200" i="12"/>
  <c r="Q199" i="12"/>
  <c r="R199" i="12" s="1"/>
  <c r="S199" i="12" s="1"/>
  <c r="I198" i="20"/>
  <c r="J197" i="20"/>
  <c r="K197" i="20" s="1"/>
  <c r="L197" i="20" s="1"/>
  <c r="G199" i="20" l="1"/>
  <c r="F200" i="20"/>
  <c r="P201" i="12"/>
  <c r="Q200" i="12"/>
  <c r="R200" i="12" s="1"/>
  <c r="S200" i="12" s="1"/>
  <c r="I199" i="20"/>
  <c r="J198" i="20"/>
  <c r="K198" i="20" s="1"/>
  <c r="L198" i="20" s="1"/>
  <c r="G200" i="20" l="1"/>
  <c r="F201" i="20"/>
  <c r="Q201" i="12"/>
  <c r="R201" i="12" s="1"/>
  <c r="S201" i="12" s="1"/>
  <c r="P202" i="12"/>
  <c r="I200" i="20"/>
  <c r="J199" i="20"/>
  <c r="K199" i="20" s="1"/>
  <c r="L199" i="20" s="1"/>
  <c r="G201" i="20" l="1"/>
  <c r="F202" i="20"/>
  <c r="P203" i="12"/>
  <c r="Q202" i="12"/>
  <c r="R202" i="12" s="1"/>
  <c r="S202" i="12" s="1"/>
  <c r="I201" i="20"/>
  <c r="J200" i="20"/>
  <c r="K200" i="20" s="1"/>
  <c r="L200" i="20" s="1"/>
  <c r="G202" i="20" l="1"/>
  <c r="F203" i="20"/>
  <c r="Q203" i="12"/>
  <c r="R203" i="12" s="1"/>
  <c r="S203" i="12" s="1"/>
  <c r="P204" i="12"/>
  <c r="I202" i="20"/>
  <c r="J201" i="20"/>
  <c r="K201" i="20" s="1"/>
  <c r="L201" i="20" s="1"/>
  <c r="G203" i="20" l="1"/>
  <c r="F204" i="20"/>
  <c r="Q204" i="12"/>
  <c r="R204" i="12" s="1"/>
  <c r="S204" i="12" s="1"/>
  <c r="P205" i="12"/>
  <c r="I203" i="20"/>
  <c r="J202" i="20"/>
  <c r="K202" i="20" s="1"/>
  <c r="L202" i="20" s="1"/>
  <c r="G204" i="20" l="1"/>
  <c r="F205" i="20"/>
  <c r="Q205" i="12"/>
  <c r="R205" i="12" s="1"/>
  <c r="S205" i="12" s="1"/>
  <c r="P206" i="12"/>
  <c r="I204" i="20"/>
  <c r="J203" i="20"/>
  <c r="K203" i="20" s="1"/>
  <c r="L203" i="20" s="1"/>
  <c r="G205" i="20" l="1"/>
  <c r="F206" i="20"/>
  <c r="Q206" i="12"/>
  <c r="R206" i="12" s="1"/>
  <c r="S206" i="12" s="1"/>
  <c r="P207" i="12"/>
  <c r="I205" i="20"/>
  <c r="J204" i="20"/>
  <c r="K204" i="20" s="1"/>
  <c r="L204" i="20" s="1"/>
  <c r="G206" i="20" l="1"/>
  <c r="F207" i="20"/>
  <c r="P208" i="12"/>
  <c r="Q207" i="12"/>
  <c r="R207" i="12" s="1"/>
  <c r="S207" i="12" s="1"/>
  <c r="I206" i="20"/>
  <c r="J205" i="20"/>
  <c r="K205" i="20" s="1"/>
  <c r="L205" i="20" s="1"/>
  <c r="G207" i="20" l="1"/>
  <c r="F208" i="20"/>
  <c r="P209" i="12"/>
  <c r="Q208" i="12"/>
  <c r="R208" i="12" s="1"/>
  <c r="S208" i="12" s="1"/>
  <c r="I207" i="20"/>
  <c r="J206" i="20"/>
  <c r="K206" i="20" s="1"/>
  <c r="L206" i="20" s="1"/>
  <c r="G208" i="20" l="1"/>
  <c r="F209" i="20"/>
  <c r="P210" i="12"/>
  <c r="Q209" i="12"/>
  <c r="R209" i="12" s="1"/>
  <c r="S209" i="12" s="1"/>
  <c r="I208" i="20"/>
  <c r="J207" i="20"/>
  <c r="K207" i="20" s="1"/>
  <c r="L207" i="20" s="1"/>
  <c r="G209" i="20" l="1"/>
  <c r="F210" i="20"/>
  <c r="P211" i="12"/>
  <c r="Q210" i="12"/>
  <c r="R210" i="12" s="1"/>
  <c r="S210" i="12" s="1"/>
  <c r="I209" i="20"/>
  <c r="J208" i="20"/>
  <c r="K208" i="20" s="1"/>
  <c r="L208" i="20" s="1"/>
  <c r="G210" i="20" l="1"/>
  <c r="F211" i="20"/>
  <c r="Q211" i="12"/>
  <c r="R211" i="12" s="1"/>
  <c r="S211" i="12" s="1"/>
  <c r="P212" i="12"/>
  <c r="I210" i="20"/>
  <c r="J209" i="20"/>
  <c r="K209" i="20" s="1"/>
  <c r="L209" i="20" s="1"/>
  <c r="G211" i="20" l="1"/>
  <c r="F212" i="20"/>
  <c r="Q212" i="12"/>
  <c r="R212" i="12" s="1"/>
  <c r="S212" i="12" s="1"/>
  <c r="P213" i="12"/>
  <c r="I211" i="20"/>
  <c r="J210" i="20"/>
  <c r="K210" i="20" s="1"/>
  <c r="L210" i="20" s="1"/>
  <c r="G212" i="20" l="1"/>
  <c r="F213" i="20"/>
  <c r="P214" i="12"/>
  <c r="Q213" i="12"/>
  <c r="R213" i="12" s="1"/>
  <c r="S213" i="12" s="1"/>
  <c r="I212" i="20"/>
  <c r="J211" i="20"/>
  <c r="K211" i="20" s="1"/>
  <c r="L211" i="20" s="1"/>
  <c r="G213" i="20" l="1"/>
  <c r="F214" i="20"/>
  <c r="Q214" i="12"/>
  <c r="R214" i="12" s="1"/>
  <c r="S214" i="12" s="1"/>
  <c r="P215" i="12"/>
  <c r="I213" i="20"/>
  <c r="J212" i="20"/>
  <c r="K212" i="20" s="1"/>
  <c r="L212" i="20" s="1"/>
  <c r="G214" i="20" l="1"/>
  <c r="F215" i="20"/>
  <c r="P216" i="12"/>
  <c r="Q215" i="12"/>
  <c r="R215" i="12" s="1"/>
  <c r="S215" i="12" s="1"/>
  <c r="J213" i="20"/>
  <c r="K213" i="20" s="1"/>
  <c r="L213" i="20" s="1"/>
  <c r="I214" i="20"/>
  <c r="G215" i="20" l="1"/>
  <c r="F216" i="20"/>
  <c r="P217" i="12"/>
  <c r="Q216" i="12"/>
  <c r="R216" i="12" s="1"/>
  <c r="S216" i="12" s="1"/>
  <c r="I215" i="20"/>
  <c r="J214" i="20"/>
  <c r="K214" i="20" s="1"/>
  <c r="L214" i="20" s="1"/>
  <c r="G216" i="20" l="1"/>
  <c r="F217" i="20"/>
  <c r="P218" i="12"/>
  <c r="Q217" i="12"/>
  <c r="R217" i="12" s="1"/>
  <c r="S217" i="12" s="1"/>
  <c r="I216" i="20"/>
  <c r="J215" i="20"/>
  <c r="K215" i="20" s="1"/>
  <c r="L215" i="20" s="1"/>
  <c r="G217" i="20" l="1"/>
  <c r="F218" i="20"/>
  <c r="P219" i="12"/>
  <c r="Q218" i="12"/>
  <c r="R218" i="12" s="1"/>
  <c r="S218" i="12" s="1"/>
  <c r="I217" i="20"/>
  <c r="J216" i="20"/>
  <c r="K216" i="20" s="1"/>
  <c r="L216" i="20" s="1"/>
  <c r="G218" i="20" l="1"/>
  <c r="F219" i="20"/>
  <c r="Q219" i="12"/>
  <c r="R219" i="12" s="1"/>
  <c r="S219" i="12" s="1"/>
  <c r="P220" i="12"/>
  <c r="I218" i="20"/>
  <c r="J217" i="20"/>
  <c r="K217" i="20" s="1"/>
  <c r="L217" i="20" s="1"/>
  <c r="G219" i="20" l="1"/>
  <c r="F220" i="20"/>
  <c r="Q220" i="12"/>
  <c r="R220" i="12" s="1"/>
  <c r="S220" i="12" s="1"/>
  <c r="P221" i="12"/>
  <c r="I219" i="20"/>
  <c r="J218" i="20"/>
  <c r="K218" i="20" s="1"/>
  <c r="L218" i="20" s="1"/>
  <c r="G220" i="20" l="1"/>
  <c r="F221" i="20"/>
  <c r="P222" i="12"/>
  <c r="Q221" i="12"/>
  <c r="R221" i="12" s="1"/>
  <c r="S221" i="12" s="1"/>
  <c r="I220" i="20"/>
  <c r="J219" i="20"/>
  <c r="K219" i="20" s="1"/>
  <c r="L219" i="20" s="1"/>
  <c r="G221" i="20" l="1"/>
  <c r="F222" i="20"/>
  <c r="Q222" i="12"/>
  <c r="R222" i="12" s="1"/>
  <c r="S222" i="12" s="1"/>
  <c r="P223" i="12"/>
  <c r="I221" i="20"/>
  <c r="J220" i="20"/>
  <c r="K220" i="20" s="1"/>
  <c r="L220" i="20" s="1"/>
  <c r="G222" i="20" l="1"/>
  <c r="F223" i="20"/>
  <c r="Q223" i="12"/>
  <c r="R223" i="12" s="1"/>
  <c r="S223" i="12" s="1"/>
  <c r="P224" i="12"/>
  <c r="I222" i="20"/>
  <c r="J221" i="20"/>
  <c r="K221" i="20" s="1"/>
  <c r="L221" i="20" s="1"/>
  <c r="G223" i="20" l="1"/>
  <c r="F224" i="20"/>
  <c r="Q224" i="12"/>
  <c r="R224" i="12" s="1"/>
  <c r="S224" i="12" s="1"/>
  <c r="P225" i="12"/>
  <c r="I223" i="20"/>
  <c r="J222" i="20"/>
  <c r="K222" i="20" s="1"/>
  <c r="L222" i="20" s="1"/>
  <c r="G224" i="20" l="1"/>
  <c r="F225" i="20"/>
  <c r="Q225" i="12"/>
  <c r="R225" i="12" s="1"/>
  <c r="S225" i="12" s="1"/>
  <c r="P226" i="12"/>
  <c r="I224" i="20"/>
  <c r="J223" i="20"/>
  <c r="K223" i="20" s="1"/>
  <c r="L223" i="20" s="1"/>
  <c r="G225" i="20" l="1"/>
  <c r="F226" i="20"/>
  <c r="Q226" i="12"/>
  <c r="R226" i="12" s="1"/>
  <c r="S226" i="12" s="1"/>
  <c r="P227" i="12"/>
  <c r="I225" i="20"/>
  <c r="J224" i="20"/>
  <c r="K224" i="20" s="1"/>
  <c r="L224" i="20" s="1"/>
  <c r="G226" i="20" l="1"/>
  <c r="F227" i="20"/>
  <c r="P228" i="12"/>
  <c r="Q227" i="12"/>
  <c r="R227" i="12" s="1"/>
  <c r="S227" i="12" s="1"/>
  <c r="I226" i="20"/>
  <c r="J225" i="20"/>
  <c r="K225" i="20" s="1"/>
  <c r="L225" i="20" s="1"/>
  <c r="G227" i="20" l="1"/>
  <c r="F228" i="20"/>
  <c r="Q228" i="12"/>
  <c r="R228" i="12" s="1"/>
  <c r="S228" i="12" s="1"/>
  <c r="P229" i="12"/>
  <c r="I227" i="20"/>
  <c r="J226" i="20"/>
  <c r="K226" i="20" s="1"/>
  <c r="L226" i="20" s="1"/>
  <c r="G228" i="20" l="1"/>
  <c r="F229" i="20"/>
  <c r="P230" i="12"/>
  <c r="Q229" i="12"/>
  <c r="R229" i="12" s="1"/>
  <c r="S229" i="12" s="1"/>
  <c r="I228" i="20"/>
  <c r="J227" i="20"/>
  <c r="K227" i="20" s="1"/>
  <c r="L227" i="20" s="1"/>
  <c r="G229" i="20" l="1"/>
  <c r="F230" i="20"/>
  <c r="Q230" i="12"/>
  <c r="R230" i="12" s="1"/>
  <c r="S230" i="12" s="1"/>
  <c r="P231" i="12"/>
  <c r="I229" i="20"/>
  <c r="J228" i="20"/>
  <c r="K228" i="20" s="1"/>
  <c r="L228" i="20" s="1"/>
  <c r="G230" i="20" l="1"/>
  <c r="F231" i="20"/>
  <c r="Q231" i="12"/>
  <c r="R231" i="12" s="1"/>
  <c r="S231" i="12" s="1"/>
  <c r="P232" i="12"/>
  <c r="I230" i="20"/>
  <c r="J229" i="20"/>
  <c r="K229" i="20" s="1"/>
  <c r="L229" i="20" s="1"/>
  <c r="G231" i="20" l="1"/>
  <c r="F232" i="20"/>
  <c r="Q232" i="12"/>
  <c r="R232" i="12" s="1"/>
  <c r="S232" i="12" s="1"/>
  <c r="P233" i="12"/>
  <c r="I231" i="20"/>
  <c r="J230" i="20"/>
  <c r="K230" i="20" s="1"/>
  <c r="L230" i="20" s="1"/>
  <c r="G232" i="20" l="1"/>
  <c r="F233" i="20"/>
  <c r="Q233" i="12"/>
  <c r="R233" i="12" s="1"/>
  <c r="S233" i="12" s="1"/>
  <c r="P234" i="12"/>
  <c r="I232" i="20"/>
  <c r="J231" i="20"/>
  <c r="K231" i="20" s="1"/>
  <c r="L231" i="20" s="1"/>
  <c r="G233" i="20" l="1"/>
  <c r="F234" i="20"/>
  <c r="Q234" i="12"/>
  <c r="R234" i="12" s="1"/>
  <c r="S234" i="12" s="1"/>
  <c r="P235" i="12"/>
  <c r="I233" i="20"/>
  <c r="J232" i="20"/>
  <c r="K232" i="20" s="1"/>
  <c r="L232" i="20" s="1"/>
  <c r="G234" i="20" l="1"/>
  <c r="F235" i="20"/>
  <c r="P236" i="12"/>
  <c r="Q235" i="12"/>
  <c r="R235" i="12" s="1"/>
  <c r="S235" i="12" s="1"/>
  <c r="I234" i="20"/>
  <c r="J233" i="20"/>
  <c r="K233" i="20" s="1"/>
  <c r="L233" i="20" s="1"/>
  <c r="G235" i="20" l="1"/>
  <c r="F236" i="20"/>
  <c r="Q236" i="12"/>
  <c r="R236" i="12" s="1"/>
  <c r="S236" i="12" s="1"/>
  <c r="P237" i="12"/>
  <c r="I235" i="20"/>
  <c r="J234" i="20"/>
  <c r="K234" i="20" s="1"/>
  <c r="L234" i="20" s="1"/>
  <c r="G236" i="20" l="1"/>
  <c r="F237" i="20"/>
  <c r="P238" i="12"/>
  <c r="Q237" i="12"/>
  <c r="R237" i="12" s="1"/>
  <c r="S237" i="12" s="1"/>
  <c r="I236" i="20"/>
  <c r="J235" i="20"/>
  <c r="K235" i="20" s="1"/>
  <c r="L235" i="20" s="1"/>
  <c r="G237" i="20" l="1"/>
  <c r="F238" i="20"/>
  <c r="Q238" i="12"/>
  <c r="R238" i="12" s="1"/>
  <c r="S238" i="12" s="1"/>
  <c r="P239" i="12"/>
  <c r="I237" i="20"/>
  <c r="J236" i="20"/>
  <c r="K236" i="20" s="1"/>
  <c r="L236" i="20" s="1"/>
  <c r="G238" i="20" l="1"/>
  <c r="F239" i="20"/>
  <c r="Q239" i="12"/>
  <c r="R239" i="12" s="1"/>
  <c r="S239" i="12" s="1"/>
  <c r="P240" i="12"/>
  <c r="I238" i="20"/>
  <c r="J237" i="20"/>
  <c r="K237" i="20" s="1"/>
  <c r="L237" i="20" s="1"/>
  <c r="G239" i="20" l="1"/>
  <c r="F240" i="20"/>
  <c r="Q240" i="12"/>
  <c r="R240" i="12" s="1"/>
  <c r="S240" i="12" s="1"/>
  <c r="P241" i="12"/>
  <c r="I239" i="20"/>
  <c r="J238" i="20"/>
  <c r="K238" i="20" s="1"/>
  <c r="L238" i="20" s="1"/>
  <c r="G240" i="20" l="1"/>
  <c r="F241" i="20"/>
  <c r="Q241" i="12"/>
  <c r="R241" i="12" s="1"/>
  <c r="S241" i="12" s="1"/>
  <c r="P242" i="12"/>
  <c r="I240" i="20"/>
  <c r="J239" i="20"/>
  <c r="K239" i="20" s="1"/>
  <c r="L239" i="20" s="1"/>
  <c r="G241" i="20" l="1"/>
  <c r="F242" i="20"/>
  <c r="Q242" i="12"/>
  <c r="R242" i="12" s="1"/>
  <c r="S242" i="12" s="1"/>
  <c r="P243" i="12"/>
  <c r="I241" i="20"/>
  <c r="J240" i="20"/>
  <c r="K240" i="20" s="1"/>
  <c r="L240" i="20" s="1"/>
  <c r="G242" i="20" l="1"/>
  <c r="F243" i="20"/>
  <c r="P244" i="12"/>
  <c r="Q243" i="12"/>
  <c r="R243" i="12" s="1"/>
  <c r="S243" i="12" s="1"/>
  <c r="I242" i="20"/>
  <c r="J241" i="20"/>
  <c r="K241" i="20" s="1"/>
  <c r="L241" i="20" s="1"/>
  <c r="G243" i="20" l="1"/>
  <c r="F244" i="20"/>
  <c r="Q244" i="12"/>
  <c r="R244" i="12" s="1"/>
  <c r="S244" i="12" s="1"/>
  <c r="P245" i="12"/>
  <c r="I243" i="20"/>
  <c r="J242" i="20"/>
  <c r="K242" i="20" s="1"/>
  <c r="L242" i="20" s="1"/>
  <c r="G244" i="20" l="1"/>
  <c r="F245" i="20"/>
  <c r="P246" i="12"/>
  <c r="Q245" i="12"/>
  <c r="R245" i="12" s="1"/>
  <c r="S245" i="12" s="1"/>
  <c r="I244" i="20"/>
  <c r="J243" i="20"/>
  <c r="K243" i="20" s="1"/>
  <c r="L243" i="20" s="1"/>
  <c r="G245" i="20" l="1"/>
  <c r="F246" i="20"/>
  <c r="Q246" i="12"/>
  <c r="R246" i="12" s="1"/>
  <c r="S246" i="12" s="1"/>
  <c r="P247" i="12"/>
  <c r="I245" i="20"/>
  <c r="J244" i="20"/>
  <c r="K244" i="20" s="1"/>
  <c r="L244" i="20" s="1"/>
  <c r="G246" i="20" l="1"/>
  <c r="F247" i="20"/>
  <c r="Q247" i="12"/>
  <c r="R247" i="12" s="1"/>
  <c r="S247" i="12" s="1"/>
  <c r="P248" i="12"/>
  <c r="I246" i="20"/>
  <c r="J245" i="20"/>
  <c r="K245" i="20" s="1"/>
  <c r="L245" i="20" s="1"/>
  <c r="G247" i="20" l="1"/>
  <c r="F248" i="20"/>
  <c r="Q248" i="12"/>
  <c r="R248" i="12" s="1"/>
  <c r="S248" i="12" s="1"/>
  <c r="P249" i="12"/>
  <c r="J246" i="20"/>
  <c r="K246" i="20" s="1"/>
  <c r="L246" i="20" s="1"/>
  <c r="I247" i="20"/>
  <c r="G248" i="20" l="1"/>
  <c r="F249" i="20"/>
  <c r="P250" i="12"/>
  <c r="Q249" i="12"/>
  <c r="R249" i="12" s="1"/>
  <c r="S249" i="12" s="1"/>
  <c r="J247" i="20"/>
  <c r="K247" i="20" s="1"/>
  <c r="L247" i="20" s="1"/>
  <c r="I248" i="20"/>
  <c r="G249" i="20" l="1"/>
  <c r="F250" i="20"/>
  <c r="Q250" i="12"/>
  <c r="R250" i="12" s="1"/>
  <c r="S250" i="12" s="1"/>
  <c r="P251" i="12"/>
  <c r="J248" i="20"/>
  <c r="K248" i="20" s="1"/>
  <c r="L248" i="20" s="1"/>
  <c r="I249" i="20"/>
  <c r="G250" i="20" l="1"/>
  <c r="F251" i="20"/>
  <c r="Q251" i="12"/>
  <c r="R251" i="12" s="1"/>
  <c r="S251" i="12" s="1"/>
  <c r="P252" i="12"/>
  <c r="I250" i="20"/>
  <c r="J249" i="20"/>
  <c r="K249" i="20" s="1"/>
  <c r="L249" i="20" s="1"/>
  <c r="G251" i="20" l="1"/>
  <c r="F252" i="20"/>
  <c r="Q252" i="12"/>
  <c r="R252" i="12" s="1"/>
  <c r="S252" i="12" s="1"/>
  <c r="P253" i="12"/>
  <c r="J250" i="20"/>
  <c r="K250" i="20" s="1"/>
  <c r="L250" i="20" s="1"/>
  <c r="I251" i="20"/>
  <c r="G252" i="20" l="1"/>
  <c r="F253" i="20"/>
  <c r="Q253" i="12"/>
  <c r="R253" i="12" s="1"/>
  <c r="S253" i="12" s="1"/>
  <c r="P254" i="12"/>
  <c r="I252" i="20"/>
  <c r="J251" i="20"/>
  <c r="K251" i="20" s="1"/>
  <c r="L251" i="20" s="1"/>
  <c r="G253" i="20" l="1"/>
  <c r="F254" i="20"/>
  <c r="P255" i="12"/>
  <c r="Q254" i="12"/>
  <c r="R254" i="12" s="1"/>
  <c r="S254" i="12" s="1"/>
  <c r="I253" i="20"/>
  <c r="J252" i="20"/>
  <c r="K252" i="20" s="1"/>
  <c r="L252" i="20" s="1"/>
  <c r="G254" i="20" l="1"/>
  <c r="F255" i="20"/>
  <c r="P256" i="12"/>
  <c r="Q255" i="12"/>
  <c r="R255" i="12" s="1"/>
  <c r="S255" i="12" s="1"/>
  <c r="I254" i="20"/>
  <c r="J253" i="20"/>
  <c r="K253" i="20" s="1"/>
  <c r="L253" i="20" s="1"/>
  <c r="G255" i="20" l="1"/>
  <c r="F256" i="20"/>
  <c r="P257" i="12"/>
  <c r="Q256" i="12"/>
  <c r="R256" i="12" s="1"/>
  <c r="S256" i="12" s="1"/>
  <c r="I255" i="20"/>
  <c r="J254" i="20"/>
  <c r="K254" i="20" s="1"/>
  <c r="L254" i="20" s="1"/>
  <c r="G256" i="20" l="1"/>
  <c r="F257" i="20"/>
  <c r="P258" i="12"/>
  <c r="Q257" i="12"/>
  <c r="R257" i="12" s="1"/>
  <c r="S257" i="12" s="1"/>
  <c r="I256" i="20"/>
  <c r="J255" i="20"/>
  <c r="K255" i="20" s="1"/>
  <c r="L255" i="20" s="1"/>
  <c r="G257" i="20" l="1"/>
  <c r="F258" i="20"/>
  <c r="Q258" i="12"/>
  <c r="R258" i="12" s="1"/>
  <c r="S258" i="12" s="1"/>
  <c r="P259" i="12"/>
  <c r="I257" i="20"/>
  <c r="J256" i="20"/>
  <c r="K256" i="20" s="1"/>
  <c r="L256" i="20" s="1"/>
  <c r="G258" i="20" l="1"/>
  <c r="F259" i="20"/>
  <c r="Q259" i="12"/>
  <c r="R259" i="12" s="1"/>
  <c r="S259" i="12" s="1"/>
  <c r="P260" i="12"/>
  <c r="I258" i="20"/>
  <c r="J257" i="20"/>
  <c r="K257" i="20" s="1"/>
  <c r="L257" i="20" s="1"/>
  <c r="G259" i="20" l="1"/>
  <c r="F260" i="20"/>
  <c r="Q260" i="12"/>
  <c r="R260" i="12" s="1"/>
  <c r="S260" i="12" s="1"/>
  <c r="P261" i="12"/>
  <c r="J258" i="20"/>
  <c r="K258" i="20" s="1"/>
  <c r="L258" i="20" s="1"/>
  <c r="I259" i="20"/>
  <c r="G260" i="20" l="1"/>
  <c r="F261" i="20"/>
  <c r="Q261" i="12"/>
  <c r="R261" i="12" s="1"/>
  <c r="S261" i="12" s="1"/>
  <c r="P262" i="12"/>
  <c r="I260" i="20"/>
  <c r="J259" i="20"/>
  <c r="K259" i="20" s="1"/>
  <c r="L259" i="20" s="1"/>
  <c r="G261" i="20" l="1"/>
  <c r="F262" i="20"/>
  <c r="P263" i="12"/>
  <c r="Q262" i="12"/>
  <c r="R262" i="12" s="1"/>
  <c r="S262" i="12" s="1"/>
  <c r="I261" i="20"/>
  <c r="J260" i="20"/>
  <c r="K260" i="20" s="1"/>
  <c r="L260" i="20" s="1"/>
  <c r="G262" i="20" l="1"/>
  <c r="F263" i="20"/>
  <c r="P264" i="12"/>
  <c r="Q263" i="12"/>
  <c r="R263" i="12" s="1"/>
  <c r="S263" i="12" s="1"/>
  <c r="I262" i="20"/>
  <c r="J261" i="20"/>
  <c r="K261" i="20" s="1"/>
  <c r="L261" i="20" s="1"/>
  <c r="G263" i="20" l="1"/>
  <c r="F264" i="20"/>
  <c r="P265" i="12"/>
  <c r="Q264" i="12"/>
  <c r="R264" i="12" s="1"/>
  <c r="S264" i="12" s="1"/>
  <c r="I263" i="20"/>
  <c r="J262" i="20"/>
  <c r="K262" i="20" s="1"/>
  <c r="L262" i="20" s="1"/>
  <c r="G264" i="20" l="1"/>
  <c r="F265" i="20"/>
  <c r="P266" i="12"/>
  <c r="Q265" i="12"/>
  <c r="R265" i="12" s="1"/>
  <c r="S265" i="12" s="1"/>
  <c r="I264" i="20"/>
  <c r="J263" i="20"/>
  <c r="K263" i="20" s="1"/>
  <c r="L263" i="20" s="1"/>
  <c r="G265" i="20" l="1"/>
  <c r="F266" i="20"/>
  <c r="Q266" i="12"/>
  <c r="R266" i="12" s="1"/>
  <c r="S266" i="12" s="1"/>
  <c r="P267" i="12"/>
  <c r="I265" i="20"/>
  <c r="J264" i="20"/>
  <c r="K264" i="20" s="1"/>
  <c r="L264" i="20" s="1"/>
  <c r="G266" i="20" l="1"/>
  <c r="F267" i="20"/>
  <c r="Q267" i="12"/>
  <c r="R267" i="12" s="1"/>
  <c r="S267" i="12" s="1"/>
  <c r="P268" i="12"/>
  <c r="I266" i="20"/>
  <c r="J265" i="20"/>
  <c r="K265" i="20" s="1"/>
  <c r="L265" i="20" s="1"/>
  <c r="G267" i="20" l="1"/>
  <c r="F268" i="20"/>
  <c r="Q268" i="12"/>
  <c r="R268" i="12" s="1"/>
  <c r="S268" i="12" s="1"/>
  <c r="P269" i="12"/>
  <c r="I267" i="20"/>
  <c r="J266" i="20"/>
  <c r="K266" i="20" s="1"/>
  <c r="L266" i="20" s="1"/>
  <c r="G268" i="20" l="1"/>
  <c r="F269" i="20"/>
  <c r="P270" i="12"/>
  <c r="Q269" i="12"/>
  <c r="R269" i="12" s="1"/>
  <c r="S269" i="12" s="1"/>
  <c r="I268" i="20"/>
  <c r="J267" i="20"/>
  <c r="K267" i="20" s="1"/>
  <c r="L267" i="20" s="1"/>
  <c r="G269" i="20" l="1"/>
  <c r="F270" i="20"/>
  <c r="Q270" i="12"/>
  <c r="R270" i="12" s="1"/>
  <c r="S270" i="12" s="1"/>
  <c r="P271" i="12"/>
  <c r="I269" i="20"/>
  <c r="J268" i="20"/>
  <c r="K268" i="20" s="1"/>
  <c r="L268" i="20" s="1"/>
  <c r="G270" i="20" l="1"/>
  <c r="F271" i="20"/>
  <c r="P272" i="12"/>
  <c r="Q271" i="12"/>
  <c r="R271" i="12" s="1"/>
  <c r="S271" i="12" s="1"/>
  <c r="I270" i="20"/>
  <c r="J269" i="20"/>
  <c r="K269" i="20" s="1"/>
  <c r="L269" i="20" s="1"/>
  <c r="G271" i="20" l="1"/>
  <c r="F272" i="20"/>
  <c r="P273" i="12"/>
  <c r="Q272" i="12"/>
  <c r="R272" i="12" s="1"/>
  <c r="S272" i="12" s="1"/>
  <c r="I271" i="20"/>
  <c r="J270" i="20"/>
  <c r="K270" i="20" s="1"/>
  <c r="L270" i="20" s="1"/>
  <c r="G272" i="20" l="1"/>
  <c r="F273" i="20"/>
  <c r="P274" i="12"/>
  <c r="Q273" i="12"/>
  <c r="R273" i="12" s="1"/>
  <c r="S273" i="12" s="1"/>
  <c r="I272" i="20"/>
  <c r="J271" i="20"/>
  <c r="K271" i="20" s="1"/>
  <c r="L271" i="20" s="1"/>
  <c r="G273" i="20" l="1"/>
  <c r="F274" i="20"/>
  <c r="P275" i="12"/>
  <c r="Q274" i="12"/>
  <c r="R274" i="12" s="1"/>
  <c r="S274" i="12" s="1"/>
  <c r="I273" i="20"/>
  <c r="J272" i="20"/>
  <c r="K272" i="20" s="1"/>
  <c r="L272" i="20" s="1"/>
  <c r="G274" i="20" l="1"/>
  <c r="F275" i="20"/>
  <c r="Q275" i="12"/>
  <c r="R275" i="12" s="1"/>
  <c r="S275" i="12" s="1"/>
  <c r="P276" i="12"/>
  <c r="I274" i="20"/>
  <c r="J273" i="20"/>
  <c r="K273" i="20" s="1"/>
  <c r="L273" i="20" s="1"/>
  <c r="G275" i="20" l="1"/>
  <c r="F276" i="20"/>
  <c r="Q276" i="12"/>
  <c r="R276" i="12" s="1"/>
  <c r="S276" i="12" s="1"/>
  <c r="P277" i="12"/>
  <c r="I275" i="20"/>
  <c r="J274" i="20"/>
  <c r="K274" i="20" s="1"/>
  <c r="L274" i="20" s="1"/>
  <c r="G276" i="20" l="1"/>
  <c r="F277" i="20"/>
  <c r="Q277" i="12"/>
  <c r="R277" i="12" s="1"/>
  <c r="S277" i="12" s="1"/>
  <c r="P278" i="12"/>
  <c r="I276" i="20"/>
  <c r="J275" i="20"/>
  <c r="K275" i="20" s="1"/>
  <c r="L275" i="20" s="1"/>
  <c r="G277" i="20" l="1"/>
  <c r="F278" i="20"/>
  <c r="Q278" i="12"/>
  <c r="R278" i="12" s="1"/>
  <c r="S278" i="12" s="1"/>
  <c r="P279" i="12"/>
  <c r="I277" i="20"/>
  <c r="J276" i="20"/>
  <c r="K276" i="20" s="1"/>
  <c r="L276" i="20" s="1"/>
  <c r="G278" i="20" l="1"/>
  <c r="F279" i="20"/>
  <c r="P280" i="12"/>
  <c r="Q279" i="12"/>
  <c r="R279" i="12" s="1"/>
  <c r="S279" i="12" s="1"/>
  <c r="I278" i="20"/>
  <c r="J277" i="20"/>
  <c r="K277" i="20" s="1"/>
  <c r="L277" i="20" s="1"/>
  <c r="G279" i="20" l="1"/>
  <c r="F280" i="20"/>
  <c r="P281" i="12"/>
  <c r="Q280" i="12"/>
  <c r="R280" i="12" s="1"/>
  <c r="S280" i="12" s="1"/>
  <c r="I279" i="20"/>
  <c r="J278" i="20"/>
  <c r="K278" i="20" s="1"/>
  <c r="L278" i="20" s="1"/>
  <c r="G280" i="20" l="1"/>
  <c r="F281" i="20"/>
  <c r="Q281" i="12"/>
  <c r="R281" i="12" s="1"/>
  <c r="S281" i="12" s="1"/>
  <c r="P282" i="12"/>
  <c r="I280" i="20"/>
  <c r="J279" i="20"/>
  <c r="K279" i="20" s="1"/>
  <c r="L279" i="20" s="1"/>
  <c r="G281" i="20" l="1"/>
  <c r="F282" i="20"/>
  <c r="P283" i="12"/>
  <c r="Q282" i="12"/>
  <c r="R282" i="12" s="1"/>
  <c r="S282" i="12" s="1"/>
  <c r="J280" i="20"/>
  <c r="K280" i="20" s="1"/>
  <c r="L280" i="20" s="1"/>
  <c r="I281" i="20"/>
  <c r="G282" i="20" l="1"/>
  <c r="F283" i="20"/>
  <c r="Q283" i="12"/>
  <c r="R283" i="12" s="1"/>
  <c r="S283" i="12" s="1"/>
  <c r="P284" i="12"/>
  <c r="I282" i="20"/>
  <c r="J281" i="20"/>
  <c r="K281" i="20" s="1"/>
  <c r="L281" i="20" s="1"/>
  <c r="G283" i="20" l="1"/>
  <c r="F284" i="20"/>
  <c r="Q284" i="12"/>
  <c r="R284" i="12" s="1"/>
  <c r="S284" i="12" s="1"/>
  <c r="P285" i="12"/>
  <c r="I283" i="20"/>
  <c r="J282" i="20"/>
  <c r="K282" i="20" s="1"/>
  <c r="L282" i="20" s="1"/>
  <c r="G284" i="20" l="1"/>
  <c r="F285" i="20"/>
  <c r="Q285" i="12"/>
  <c r="R285" i="12" s="1"/>
  <c r="S285" i="12" s="1"/>
  <c r="P286" i="12"/>
  <c r="I284" i="20"/>
  <c r="J283" i="20"/>
  <c r="K283" i="20" s="1"/>
  <c r="L283" i="20" s="1"/>
  <c r="G285" i="20" l="1"/>
  <c r="F286" i="20"/>
  <c r="Q286" i="12"/>
  <c r="R286" i="12" s="1"/>
  <c r="S286" i="12" s="1"/>
  <c r="P287" i="12"/>
  <c r="I285" i="20"/>
  <c r="J284" i="20"/>
  <c r="K284" i="20" s="1"/>
  <c r="L284" i="20" s="1"/>
  <c r="G286" i="20" l="1"/>
  <c r="F287" i="20"/>
  <c r="P288" i="12"/>
  <c r="Q287" i="12"/>
  <c r="R287" i="12" s="1"/>
  <c r="S287" i="12" s="1"/>
  <c r="I286" i="20"/>
  <c r="J285" i="20"/>
  <c r="K285" i="20" s="1"/>
  <c r="L285" i="20" s="1"/>
  <c r="G287" i="20" l="1"/>
  <c r="F288" i="20"/>
  <c r="P289" i="12"/>
  <c r="Q288" i="12"/>
  <c r="R288" i="12" s="1"/>
  <c r="S288" i="12" s="1"/>
  <c r="I287" i="20"/>
  <c r="J286" i="20"/>
  <c r="K286" i="20" s="1"/>
  <c r="L286" i="20" s="1"/>
  <c r="G288" i="20" l="1"/>
  <c r="F289" i="20"/>
  <c r="P290" i="12"/>
  <c r="Q289" i="12"/>
  <c r="R289" i="12" s="1"/>
  <c r="S289" i="12" s="1"/>
  <c r="I288" i="20"/>
  <c r="J287" i="20"/>
  <c r="K287" i="20" s="1"/>
  <c r="L287" i="20" s="1"/>
  <c r="G289" i="20" l="1"/>
  <c r="F290" i="20"/>
  <c r="P291" i="12"/>
  <c r="Q290" i="12"/>
  <c r="R290" i="12" s="1"/>
  <c r="S290" i="12" s="1"/>
  <c r="I289" i="20"/>
  <c r="J288" i="20"/>
  <c r="K288" i="20" s="1"/>
  <c r="L288" i="20" s="1"/>
  <c r="G290" i="20" l="1"/>
  <c r="F291" i="20"/>
  <c r="Q291" i="12"/>
  <c r="R291" i="12" s="1"/>
  <c r="S291" i="12" s="1"/>
  <c r="P292" i="12"/>
  <c r="J289" i="20"/>
  <c r="K289" i="20" s="1"/>
  <c r="L289" i="20" s="1"/>
  <c r="I290" i="20"/>
  <c r="G291" i="20" l="1"/>
  <c r="F292" i="20"/>
  <c r="Q292" i="12"/>
  <c r="R292" i="12" s="1"/>
  <c r="S292" i="12" s="1"/>
  <c r="P293" i="12"/>
  <c r="I291" i="20"/>
  <c r="J290" i="20"/>
  <c r="K290" i="20" s="1"/>
  <c r="L290" i="20" s="1"/>
  <c r="G292" i="20" l="1"/>
  <c r="F293" i="20"/>
  <c r="Q293" i="12"/>
  <c r="R293" i="12" s="1"/>
  <c r="S293" i="12" s="1"/>
  <c r="P294" i="12"/>
  <c r="I292" i="20"/>
  <c r="J291" i="20"/>
  <c r="K291" i="20" s="1"/>
  <c r="L291" i="20" s="1"/>
  <c r="G293" i="20" l="1"/>
  <c r="F294" i="20"/>
  <c r="Q294" i="12"/>
  <c r="R294" i="12" s="1"/>
  <c r="S294" i="12" s="1"/>
  <c r="P295" i="12"/>
  <c r="I293" i="20"/>
  <c r="J292" i="20"/>
  <c r="K292" i="20" s="1"/>
  <c r="L292" i="20" s="1"/>
  <c r="G294" i="20" l="1"/>
  <c r="F295" i="20"/>
  <c r="P296" i="12"/>
  <c r="Q295" i="12"/>
  <c r="R295" i="12" s="1"/>
  <c r="S295" i="12" s="1"/>
  <c r="I294" i="20"/>
  <c r="J293" i="20"/>
  <c r="K293" i="20" s="1"/>
  <c r="L293" i="20" s="1"/>
  <c r="G295" i="20" l="1"/>
  <c r="F296" i="20"/>
  <c r="P297" i="12"/>
  <c r="Q296" i="12"/>
  <c r="R296" i="12" s="1"/>
  <c r="S296" i="12" s="1"/>
  <c r="I295" i="20"/>
  <c r="J294" i="20"/>
  <c r="K294" i="20" s="1"/>
  <c r="L294" i="20" s="1"/>
  <c r="G296" i="20" l="1"/>
  <c r="F297" i="20"/>
  <c r="P298" i="12"/>
  <c r="Q297" i="12"/>
  <c r="R297" i="12" s="1"/>
  <c r="S297" i="12" s="1"/>
  <c r="I296" i="20"/>
  <c r="J295" i="20"/>
  <c r="K295" i="20" s="1"/>
  <c r="L295" i="20" s="1"/>
  <c r="G297" i="20" l="1"/>
  <c r="F298" i="20"/>
  <c r="Q298" i="12"/>
  <c r="R298" i="12" s="1"/>
  <c r="S298" i="12" s="1"/>
  <c r="P299" i="12"/>
  <c r="I297" i="20"/>
  <c r="J296" i="20"/>
  <c r="K296" i="20" s="1"/>
  <c r="L296" i="20" s="1"/>
  <c r="G298" i="20" l="1"/>
  <c r="F299" i="20"/>
  <c r="Q299" i="12"/>
  <c r="R299" i="12" s="1"/>
  <c r="S299" i="12" s="1"/>
  <c r="P300" i="12"/>
  <c r="I298" i="20"/>
  <c r="J297" i="20"/>
  <c r="K297" i="20" s="1"/>
  <c r="L297" i="20" s="1"/>
  <c r="G299" i="20" l="1"/>
  <c r="F300" i="20"/>
  <c r="Q300" i="12"/>
  <c r="R300" i="12" s="1"/>
  <c r="S300" i="12" s="1"/>
  <c r="P301" i="12"/>
  <c r="I299" i="20"/>
  <c r="J298" i="20"/>
  <c r="K298" i="20" s="1"/>
  <c r="L298" i="20" s="1"/>
  <c r="G300" i="20" l="1"/>
  <c r="F301" i="20"/>
  <c r="Q301" i="12"/>
  <c r="R301" i="12" s="1"/>
  <c r="S301" i="12" s="1"/>
  <c r="P302" i="12"/>
  <c r="I300" i="20"/>
  <c r="J299" i="20"/>
  <c r="K299" i="20" s="1"/>
  <c r="L299" i="20" s="1"/>
  <c r="G301" i="20" l="1"/>
  <c r="F302" i="20"/>
  <c r="Q302" i="12"/>
  <c r="R302" i="12" s="1"/>
  <c r="S302" i="12" s="1"/>
  <c r="P303" i="12"/>
  <c r="I301" i="20"/>
  <c r="J300" i="20"/>
  <c r="K300" i="20" s="1"/>
  <c r="L300" i="20" s="1"/>
  <c r="G302" i="20" l="1"/>
  <c r="F303" i="20"/>
  <c r="P304" i="12"/>
  <c r="Q303" i="12"/>
  <c r="R303" i="12" s="1"/>
  <c r="S303" i="12" s="1"/>
  <c r="I302" i="20"/>
  <c r="J301" i="20"/>
  <c r="K301" i="20" s="1"/>
  <c r="L301" i="20" s="1"/>
  <c r="G303" i="20" l="1"/>
  <c r="F304" i="20"/>
  <c r="P305" i="12"/>
  <c r="Q304" i="12"/>
  <c r="R304" i="12" s="1"/>
  <c r="S304" i="12" s="1"/>
  <c r="I303" i="20"/>
  <c r="J302" i="20"/>
  <c r="K302" i="20" s="1"/>
  <c r="L302" i="20" s="1"/>
  <c r="G304" i="20" l="1"/>
  <c r="F305" i="20"/>
  <c r="P306" i="12"/>
  <c r="Q305" i="12"/>
  <c r="R305" i="12" s="1"/>
  <c r="S305" i="12" s="1"/>
  <c r="I304" i="20"/>
  <c r="J303" i="20"/>
  <c r="K303" i="20" s="1"/>
  <c r="L303" i="20" s="1"/>
  <c r="G305" i="20" l="1"/>
  <c r="F306" i="20"/>
  <c r="Q306" i="12"/>
  <c r="R306" i="12" s="1"/>
  <c r="S306" i="12" s="1"/>
  <c r="P307" i="12"/>
  <c r="I305" i="20"/>
  <c r="J304" i="20"/>
  <c r="K304" i="20" s="1"/>
  <c r="L304" i="20" s="1"/>
  <c r="G306" i="20" l="1"/>
  <c r="F307" i="20"/>
  <c r="Q307" i="12"/>
  <c r="R307" i="12" s="1"/>
  <c r="S307" i="12" s="1"/>
  <c r="P308" i="12"/>
  <c r="I306" i="20"/>
  <c r="J305" i="20"/>
  <c r="K305" i="20" s="1"/>
  <c r="L305" i="20" s="1"/>
  <c r="G307" i="20" l="1"/>
  <c r="F308" i="20"/>
  <c r="P309" i="12"/>
  <c r="Q308" i="12"/>
  <c r="R308" i="12" s="1"/>
  <c r="S308" i="12" s="1"/>
  <c r="I307" i="20"/>
  <c r="J306" i="20"/>
  <c r="K306" i="20" s="1"/>
  <c r="L306" i="20" s="1"/>
  <c r="G308" i="20" l="1"/>
  <c r="F309" i="20"/>
  <c r="Q309" i="12"/>
  <c r="R309" i="12" s="1"/>
  <c r="S309" i="12" s="1"/>
  <c r="P310" i="12"/>
  <c r="I308" i="20"/>
  <c r="J307" i="20"/>
  <c r="K307" i="20" s="1"/>
  <c r="L307" i="20" s="1"/>
  <c r="G309" i="20" l="1"/>
  <c r="F310" i="20"/>
  <c r="P311" i="12"/>
  <c r="Q310" i="12"/>
  <c r="R310" i="12" s="1"/>
  <c r="S310" i="12" s="1"/>
  <c r="I309" i="20"/>
  <c r="J308" i="20"/>
  <c r="K308" i="20" s="1"/>
  <c r="L308" i="20" s="1"/>
  <c r="G310" i="20" l="1"/>
  <c r="F311" i="20"/>
  <c r="P312" i="12"/>
  <c r="Q311" i="12"/>
  <c r="R311" i="12" s="1"/>
  <c r="S311" i="12" s="1"/>
  <c r="I310" i="20"/>
  <c r="J309" i="20"/>
  <c r="K309" i="20" s="1"/>
  <c r="L309" i="20" s="1"/>
  <c r="G311" i="20" l="1"/>
  <c r="F312" i="20"/>
  <c r="Q312" i="12"/>
  <c r="R312" i="12" s="1"/>
  <c r="S312" i="12" s="1"/>
  <c r="P313" i="12"/>
  <c r="I311" i="20"/>
  <c r="J310" i="20"/>
  <c r="K310" i="20" s="1"/>
  <c r="L310" i="20" s="1"/>
  <c r="G312" i="20" l="1"/>
  <c r="F313" i="20"/>
  <c r="P314" i="12"/>
  <c r="Q313" i="12"/>
  <c r="R313" i="12" s="1"/>
  <c r="S313" i="12" s="1"/>
  <c r="I312" i="20"/>
  <c r="J311" i="20"/>
  <c r="K311" i="20" s="1"/>
  <c r="L311" i="20" s="1"/>
  <c r="G313" i="20" l="1"/>
  <c r="F314" i="20"/>
  <c r="G314" i="20" s="1"/>
  <c r="Q314" i="12"/>
  <c r="R314" i="12" s="1"/>
  <c r="I313" i="20"/>
  <c r="J312" i="20"/>
  <c r="K312" i="20" s="1"/>
  <c r="L312" i="20" s="1"/>
  <c r="S314" i="12" l="1"/>
  <c r="W8" i="12"/>
  <c r="I314" i="20"/>
  <c r="J313" i="20"/>
  <c r="K313" i="20" s="1"/>
  <c r="L313" i="20" s="1"/>
  <c r="J314" i="20" l="1"/>
  <c r="K314" i="20" s="1"/>
  <c r="L314" i="20" l="1"/>
  <c r="P8" i="20"/>
  <c r="P11" i="20" s="1"/>
  <c r="P7" i="20"/>
  <c r="P10" i="20" l="1"/>
  <c r="P9" i="20"/>
  <c r="P12" i="20"/>
  <c r="P13" i="20" s="1"/>
  <c r="P14" i="20"/>
  <c r="P15" i="20" s="1"/>
  <c r="K5" i="12" l="1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L25" i="12" s="1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6" i="12"/>
  <c r="K47" i="12"/>
  <c r="K48" i="12"/>
  <c r="K49" i="12"/>
  <c r="L49" i="12" s="1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K73" i="12"/>
  <c r="L73" i="12" s="1"/>
  <c r="K74" i="12"/>
  <c r="K75" i="12"/>
  <c r="K76" i="12"/>
  <c r="K77" i="12"/>
  <c r="K78" i="12"/>
  <c r="K79" i="12"/>
  <c r="K80" i="12"/>
  <c r="K81" i="12"/>
  <c r="K82" i="12"/>
  <c r="K83" i="12"/>
  <c r="K84" i="12"/>
  <c r="K85" i="12"/>
  <c r="K86" i="12"/>
  <c r="K87" i="12"/>
  <c r="K88" i="12"/>
  <c r="K89" i="12"/>
  <c r="L89" i="12" s="1"/>
  <c r="K90" i="12"/>
  <c r="K91" i="12"/>
  <c r="K92" i="12"/>
  <c r="K93" i="12"/>
  <c r="K94" i="12"/>
  <c r="K95" i="12"/>
  <c r="K96" i="12"/>
  <c r="K97" i="12"/>
  <c r="L97" i="12" s="1"/>
  <c r="K98" i="12"/>
  <c r="K99" i="12"/>
  <c r="K100" i="12"/>
  <c r="K101" i="12"/>
  <c r="K102" i="12"/>
  <c r="K103" i="12"/>
  <c r="K104" i="12"/>
  <c r="K105" i="12"/>
  <c r="K106" i="12"/>
  <c r="K107" i="12"/>
  <c r="K108" i="12"/>
  <c r="K109" i="12"/>
  <c r="K110" i="12"/>
  <c r="K111" i="12"/>
  <c r="K112" i="12"/>
  <c r="K113" i="12"/>
  <c r="K114" i="12"/>
  <c r="K115" i="12"/>
  <c r="K116" i="12"/>
  <c r="K117" i="12"/>
  <c r="K118" i="12"/>
  <c r="K119" i="12"/>
  <c r="K120" i="12"/>
  <c r="K121" i="12"/>
  <c r="K122" i="12"/>
  <c r="K123" i="12"/>
  <c r="K124" i="12"/>
  <c r="K125" i="12"/>
  <c r="K4" i="12"/>
  <c r="K3" i="12"/>
  <c r="L17" i="12" l="1"/>
  <c r="L40" i="12"/>
  <c r="L37" i="12"/>
  <c r="L121" i="12"/>
  <c r="L114" i="12"/>
  <c r="L66" i="12"/>
  <c r="L42" i="12"/>
  <c r="L103" i="12"/>
  <c r="L79" i="12"/>
  <c r="L71" i="12"/>
  <c r="L55" i="12"/>
  <c r="L31" i="12"/>
  <c r="L7" i="12"/>
  <c r="L30" i="12"/>
  <c r="L125" i="12"/>
  <c r="L5" i="12"/>
  <c r="L102" i="12"/>
  <c r="L54" i="12"/>
  <c r="L46" i="12"/>
  <c r="L6" i="12"/>
  <c r="L13" i="12"/>
  <c r="L108" i="12"/>
  <c r="L100" i="12"/>
  <c r="L84" i="12"/>
  <c r="L76" i="12"/>
  <c r="L53" i="12"/>
  <c r="L107" i="12"/>
  <c r="L35" i="12"/>
  <c r="L120" i="12"/>
  <c r="L112" i="12"/>
  <c r="L96" i="12"/>
  <c r="L88" i="12"/>
  <c r="L72" i="12"/>
  <c r="L48" i="12"/>
  <c r="L24" i="12"/>
  <c r="L16" i="12"/>
  <c r="L119" i="12"/>
  <c r="L95" i="12"/>
  <c r="L78" i="12"/>
  <c r="L70" i="12"/>
  <c r="L109" i="12"/>
  <c r="L85" i="12"/>
  <c r="L113" i="12"/>
  <c r="L115" i="12"/>
  <c r="L91" i="12"/>
  <c r="L67" i="12"/>
  <c r="L43" i="12"/>
  <c r="L19" i="12"/>
  <c r="L65" i="12"/>
  <c r="L41" i="12"/>
  <c r="L90" i="12"/>
  <c r="L82" i="12"/>
  <c r="L58" i="12"/>
  <c r="L18" i="12"/>
  <c r="L10" i="12"/>
  <c r="L23" i="12"/>
  <c r="L61" i="12"/>
  <c r="L60" i="12"/>
  <c r="L36" i="12"/>
  <c r="L28" i="12"/>
  <c r="L12" i="12"/>
  <c r="L124" i="12"/>
  <c r="L106" i="12"/>
  <c r="L94" i="12"/>
  <c r="L64" i="12"/>
  <c r="L52" i="12"/>
  <c r="L34" i="12"/>
  <c r="L22" i="12"/>
  <c r="L83" i="12"/>
  <c r="L47" i="12"/>
  <c r="L11" i="12"/>
  <c r="L123" i="12"/>
  <c r="L117" i="12"/>
  <c r="L111" i="12"/>
  <c r="L105" i="12"/>
  <c r="L99" i="12"/>
  <c r="L93" i="12"/>
  <c r="L87" i="12"/>
  <c r="L81" i="12"/>
  <c r="L75" i="12"/>
  <c r="L69" i="12"/>
  <c r="L63" i="12"/>
  <c r="L57" i="12"/>
  <c r="L51" i="12"/>
  <c r="L45" i="12"/>
  <c r="L39" i="12"/>
  <c r="L33" i="12"/>
  <c r="L27" i="12"/>
  <c r="L21" i="12"/>
  <c r="L15" i="12"/>
  <c r="L9" i="12"/>
  <c r="L101" i="12"/>
  <c r="L29" i="12"/>
  <c r="L118" i="12"/>
  <c r="L59" i="12"/>
  <c r="L77" i="12"/>
  <c r="L4" i="12"/>
  <c r="M4" i="12" s="1"/>
  <c r="N4" i="12" s="1"/>
  <c r="L122" i="12"/>
  <c r="L116" i="12"/>
  <c r="L110" i="12"/>
  <c r="L104" i="12"/>
  <c r="L98" i="12"/>
  <c r="L92" i="12"/>
  <c r="L86" i="12"/>
  <c r="L80" i="12"/>
  <c r="L74" i="12"/>
  <c r="L68" i="12"/>
  <c r="L62" i="12"/>
  <c r="L56" i="12"/>
  <c r="L50" i="12"/>
  <c r="L44" i="12"/>
  <c r="L38" i="12"/>
  <c r="L32" i="12"/>
  <c r="L26" i="12"/>
  <c r="L20" i="12"/>
  <c r="L14" i="12"/>
  <c r="L8" i="12"/>
  <c r="G4" i="12"/>
  <c r="H4" i="12" s="1"/>
  <c r="G5" i="12"/>
  <c r="H5" i="12" s="1"/>
  <c r="G6" i="12"/>
  <c r="H6" i="12" s="1"/>
  <c r="G7" i="12"/>
  <c r="H7" i="12" s="1"/>
  <c r="G8" i="12"/>
  <c r="H8" i="12" s="1"/>
  <c r="G9" i="12"/>
  <c r="H9" i="12" s="1"/>
  <c r="G10" i="12"/>
  <c r="H10" i="12" s="1"/>
  <c r="G11" i="12"/>
  <c r="H11" i="12" s="1"/>
  <c r="G12" i="12"/>
  <c r="H12" i="12" s="1"/>
  <c r="G13" i="12"/>
  <c r="H13" i="12" s="1"/>
  <c r="G14" i="12"/>
  <c r="H14" i="12" s="1"/>
  <c r="G15" i="12"/>
  <c r="H15" i="12" s="1"/>
  <c r="G16" i="12"/>
  <c r="H16" i="12" s="1"/>
  <c r="G17" i="12"/>
  <c r="H17" i="12" s="1"/>
  <c r="G18" i="12"/>
  <c r="H18" i="12" s="1"/>
  <c r="G19" i="12"/>
  <c r="H19" i="12" s="1"/>
  <c r="G20" i="12"/>
  <c r="H20" i="12" s="1"/>
  <c r="G21" i="12"/>
  <c r="H21" i="12" s="1"/>
  <c r="G22" i="12"/>
  <c r="H22" i="12" s="1"/>
  <c r="G23" i="12"/>
  <c r="H23" i="12" s="1"/>
  <c r="G24" i="12"/>
  <c r="H24" i="12" s="1"/>
  <c r="G25" i="12"/>
  <c r="H25" i="12" s="1"/>
  <c r="G26" i="12"/>
  <c r="H26" i="12" s="1"/>
  <c r="G27" i="12"/>
  <c r="H27" i="12" s="1"/>
  <c r="G28" i="12"/>
  <c r="H28" i="12" s="1"/>
  <c r="G29" i="12"/>
  <c r="H29" i="12" s="1"/>
  <c r="G30" i="12"/>
  <c r="H30" i="12" s="1"/>
  <c r="G31" i="12"/>
  <c r="H31" i="12" s="1"/>
  <c r="G32" i="12"/>
  <c r="H32" i="12" s="1"/>
  <c r="G33" i="12"/>
  <c r="H33" i="12" s="1"/>
  <c r="G34" i="12"/>
  <c r="H34" i="12" s="1"/>
  <c r="G35" i="12"/>
  <c r="H35" i="12" s="1"/>
  <c r="G36" i="12"/>
  <c r="H36" i="12" s="1"/>
  <c r="G37" i="12"/>
  <c r="H37" i="12" s="1"/>
  <c r="G38" i="12"/>
  <c r="H38" i="12" s="1"/>
  <c r="G39" i="12"/>
  <c r="H39" i="12" s="1"/>
  <c r="G40" i="12"/>
  <c r="H40" i="12" s="1"/>
  <c r="G41" i="12"/>
  <c r="H41" i="12" s="1"/>
  <c r="G42" i="12"/>
  <c r="H42" i="12" s="1"/>
  <c r="G43" i="12"/>
  <c r="H43" i="12" s="1"/>
  <c r="G44" i="12"/>
  <c r="H44" i="12" s="1"/>
  <c r="G45" i="12"/>
  <c r="H45" i="12" s="1"/>
  <c r="G46" i="12"/>
  <c r="H46" i="12" s="1"/>
  <c r="G47" i="12"/>
  <c r="H47" i="12" s="1"/>
  <c r="G48" i="12"/>
  <c r="H48" i="12" s="1"/>
  <c r="G49" i="12"/>
  <c r="H49" i="12" s="1"/>
  <c r="G50" i="12"/>
  <c r="H50" i="12" s="1"/>
  <c r="G51" i="12"/>
  <c r="H51" i="12" s="1"/>
  <c r="G52" i="12"/>
  <c r="H52" i="12" s="1"/>
  <c r="G53" i="12"/>
  <c r="H53" i="12" s="1"/>
  <c r="G54" i="12"/>
  <c r="H54" i="12" s="1"/>
  <c r="G55" i="12"/>
  <c r="H55" i="12" s="1"/>
  <c r="G56" i="12"/>
  <c r="H56" i="12" s="1"/>
  <c r="G57" i="12"/>
  <c r="H57" i="12" s="1"/>
  <c r="G58" i="12"/>
  <c r="H58" i="12" s="1"/>
  <c r="G59" i="12"/>
  <c r="H59" i="12" s="1"/>
  <c r="G60" i="12"/>
  <c r="H60" i="12" s="1"/>
  <c r="G61" i="12"/>
  <c r="H61" i="12" s="1"/>
  <c r="G62" i="12"/>
  <c r="H62" i="12" s="1"/>
  <c r="G63" i="12"/>
  <c r="H63" i="12" s="1"/>
  <c r="G64" i="12"/>
  <c r="H64" i="12" s="1"/>
  <c r="G65" i="12"/>
  <c r="H65" i="12" s="1"/>
  <c r="G66" i="12"/>
  <c r="H66" i="12" s="1"/>
  <c r="G67" i="12"/>
  <c r="H67" i="12" s="1"/>
  <c r="G68" i="12"/>
  <c r="H68" i="12" s="1"/>
  <c r="G69" i="12"/>
  <c r="H69" i="12" s="1"/>
  <c r="G70" i="12"/>
  <c r="H70" i="12" s="1"/>
  <c r="G71" i="12"/>
  <c r="H71" i="12" s="1"/>
  <c r="G72" i="12"/>
  <c r="H72" i="12" s="1"/>
  <c r="G73" i="12"/>
  <c r="H73" i="12" s="1"/>
  <c r="G74" i="12"/>
  <c r="H74" i="12" s="1"/>
  <c r="G75" i="12"/>
  <c r="H75" i="12" s="1"/>
  <c r="G76" i="12"/>
  <c r="H76" i="12" s="1"/>
  <c r="G77" i="12"/>
  <c r="H77" i="12" s="1"/>
  <c r="G78" i="12"/>
  <c r="H78" i="12" s="1"/>
  <c r="G79" i="12"/>
  <c r="H79" i="12" s="1"/>
  <c r="G80" i="12"/>
  <c r="H80" i="12" s="1"/>
  <c r="G81" i="12"/>
  <c r="H81" i="12" s="1"/>
  <c r="G82" i="12"/>
  <c r="H82" i="12" s="1"/>
  <c r="G83" i="12"/>
  <c r="H83" i="12" s="1"/>
  <c r="G84" i="12"/>
  <c r="H84" i="12" s="1"/>
  <c r="G85" i="12"/>
  <c r="H85" i="12" s="1"/>
  <c r="G86" i="12"/>
  <c r="H86" i="12" s="1"/>
  <c r="G87" i="12"/>
  <c r="H87" i="12" s="1"/>
  <c r="G88" i="12"/>
  <c r="H88" i="12" s="1"/>
  <c r="G89" i="12"/>
  <c r="H89" i="12" s="1"/>
  <c r="G90" i="12"/>
  <c r="H90" i="12" s="1"/>
  <c r="G91" i="12"/>
  <c r="H91" i="12" s="1"/>
  <c r="G92" i="12"/>
  <c r="H92" i="12" s="1"/>
  <c r="G93" i="12"/>
  <c r="H93" i="12" s="1"/>
  <c r="G94" i="12"/>
  <c r="H94" i="12" s="1"/>
  <c r="G95" i="12"/>
  <c r="H95" i="12" s="1"/>
  <c r="G96" i="12"/>
  <c r="H96" i="12" s="1"/>
  <c r="G97" i="12"/>
  <c r="H97" i="12" s="1"/>
  <c r="G98" i="12"/>
  <c r="H98" i="12" s="1"/>
  <c r="G99" i="12"/>
  <c r="H99" i="12" s="1"/>
  <c r="G100" i="12"/>
  <c r="H100" i="12" s="1"/>
  <c r="G101" i="12"/>
  <c r="H101" i="12" s="1"/>
  <c r="G102" i="12"/>
  <c r="H102" i="12" s="1"/>
  <c r="G103" i="12"/>
  <c r="H103" i="12" s="1"/>
  <c r="G104" i="12"/>
  <c r="H104" i="12" s="1"/>
  <c r="G105" i="12"/>
  <c r="H105" i="12" s="1"/>
  <c r="G106" i="12"/>
  <c r="H106" i="12" s="1"/>
  <c r="G107" i="12"/>
  <c r="H107" i="12" s="1"/>
  <c r="G108" i="12"/>
  <c r="H108" i="12" s="1"/>
  <c r="G109" i="12"/>
  <c r="H109" i="12" s="1"/>
  <c r="G110" i="12"/>
  <c r="H110" i="12" s="1"/>
  <c r="G111" i="12"/>
  <c r="H111" i="12" s="1"/>
  <c r="G112" i="12"/>
  <c r="H112" i="12" s="1"/>
  <c r="G113" i="12"/>
  <c r="H113" i="12" s="1"/>
  <c r="G114" i="12"/>
  <c r="H114" i="12" s="1"/>
  <c r="G115" i="12"/>
  <c r="H115" i="12" s="1"/>
  <c r="G116" i="12"/>
  <c r="H116" i="12" s="1"/>
  <c r="G117" i="12"/>
  <c r="H117" i="12" s="1"/>
  <c r="G118" i="12"/>
  <c r="H118" i="12" s="1"/>
  <c r="G119" i="12"/>
  <c r="H119" i="12" s="1"/>
  <c r="G120" i="12"/>
  <c r="H120" i="12" s="1"/>
  <c r="G121" i="12"/>
  <c r="H121" i="12" s="1"/>
  <c r="G122" i="12"/>
  <c r="H122" i="12" s="1"/>
  <c r="G123" i="12"/>
  <c r="H123" i="12" s="1"/>
  <c r="G124" i="12"/>
  <c r="H124" i="12" s="1"/>
  <c r="G125" i="12"/>
  <c r="H125" i="12" s="1"/>
  <c r="G126" i="12"/>
  <c r="H126" i="12" s="1"/>
  <c r="G127" i="12"/>
  <c r="H127" i="12" s="1"/>
  <c r="G128" i="12"/>
  <c r="H128" i="12" s="1"/>
  <c r="G129" i="12"/>
  <c r="H129" i="12" s="1"/>
  <c r="G130" i="12"/>
  <c r="H130" i="12" s="1"/>
  <c r="G131" i="12"/>
  <c r="H131" i="12" s="1"/>
  <c r="G132" i="12"/>
  <c r="H132" i="12" s="1"/>
  <c r="G133" i="12"/>
  <c r="H133" i="12" s="1"/>
  <c r="G134" i="12"/>
  <c r="H134" i="12" s="1"/>
  <c r="G135" i="12"/>
  <c r="H135" i="12" s="1"/>
  <c r="G136" i="12"/>
  <c r="H136" i="12" s="1"/>
  <c r="G137" i="12"/>
  <c r="H137" i="12" s="1"/>
  <c r="G138" i="12"/>
  <c r="H138" i="12" s="1"/>
  <c r="G139" i="12"/>
  <c r="H139" i="12" s="1"/>
  <c r="G140" i="12"/>
  <c r="H140" i="12" s="1"/>
  <c r="G141" i="12"/>
  <c r="H141" i="12" s="1"/>
  <c r="G142" i="12"/>
  <c r="H142" i="12" s="1"/>
  <c r="G143" i="12"/>
  <c r="H143" i="12" s="1"/>
  <c r="G144" i="12"/>
  <c r="H144" i="12" s="1"/>
  <c r="G145" i="12"/>
  <c r="H145" i="12" s="1"/>
  <c r="G146" i="12"/>
  <c r="H146" i="12" s="1"/>
  <c r="G147" i="12"/>
  <c r="H147" i="12" s="1"/>
  <c r="G148" i="12"/>
  <c r="H148" i="12" s="1"/>
  <c r="G149" i="12"/>
  <c r="H149" i="12" s="1"/>
  <c r="G150" i="12"/>
  <c r="H150" i="12" s="1"/>
  <c r="G151" i="12"/>
  <c r="H151" i="12" s="1"/>
  <c r="G152" i="12"/>
  <c r="H152" i="12" s="1"/>
  <c r="G153" i="12"/>
  <c r="H153" i="12" s="1"/>
  <c r="G154" i="12"/>
  <c r="H154" i="12" s="1"/>
  <c r="G155" i="12"/>
  <c r="H155" i="12" s="1"/>
  <c r="G156" i="12"/>
  <c r="H156" i="12" s="1"/>
  <c r="G157" i="12"/>
  <c r="H157" i="12" s="1"/>
  <c r="G158" i="12"/>
  <c r="H158" i="12" s="1"/>
  <c r="G159" i="12"/>
  <c r="H159" i="12" s="1"/>
  <c r="G160" i="12"/>
  <c r="H160" i="12" s="1"/>
  <c r="G161" i="12"/>
  <c r="H161" i="12" s="1"/>
  <c r="G162" i="12"/>
  <c r="H162" i="12" s="1"/>
  <c r="G163" i="12"/>
  <c r="H163" i="12" s="1"/>
  <c r="G164" i="12"/>
  <c r="H164" i="12" s="1"/>
  <c r="G165" i="12"/>
  <c r="H165" i="12" s="1"/>
  <c r="G166" i="12"/>
  <c r="H166" i="12" s="1"/>
  <c r="G167" i="12"/>
  <c r="H167" i="12" s="1"/>
  <c r="G168" i="12"/>
  <c r="H168" i="12" s="1"/>
  <c r="G169" i="12"/>
  <c r="H169" i="12" s="1"/>
  <c r="G170" i="12"/>
  <c r="H170" i="12" s="1"/>
  <c r="G171" i="12"/>
  <c r="H171" i="12" s="1"/>
  <c r="G172" i="12"/>
  <c r="H172" i="12" s="1"/>
  <c r="G173" i="12"/>
  <c r="H173" i="12" s="1"/>
  <c r="G174" i="12"/>
  <c r="H174" i="12" s="1"/>
  <c r="G175" i="12"/>
  <c r="H175" i="12" s="1"/>
  <c r="G176" i="12"/>
  <c r="H176" i="12" s="1"/>
  <c r="G177" i="12"/>
  <c r="H177" i="12" s="1"/>
  <c r="G178" i="12"/>
  <c r="H178" i="12" s="1"/>
  <c r="G179" i="12"/>
  <c r="H179" i="12" s="1"/>
  <c r="G180" i="12"/>
  <c r="H180" i="12" s="1"/>
  <c r="G181" i="12"/>
  <c r="H181" i="12" s="1"/>
  <c r="G182" i="12"/>
  <c r="H182" i="12" s="1"/>
  <c r="G183" i="12"/>
  <c r="H183" i="12" s="1"/>
  <c r="G184" i="12"/>
  <c r="H184" i="12" s="1"/>
  <c r="G185" i="12"/>
  <c r="H185" i="12" s="1"/>
  <c r="G186" i="12"/>
  <c r="H186" i="12" s="1"/>
  <c r="G187" i="12"/>
  <c r="H187" i="12" s="1"/>
  <c r="G188" i="12"/>
  <c r="H188" i="12" s="1"/>
  <c r="G189" i="12"/>
  <c r="H189" i="12" s="1"/>
  <c r="G190" i="12"/>
  <c r="H190" i="12" s="1"/>
  <c r="G191" i="12"/>
  <c r="H191" i="12" s="1"/>
  <c r="G192" i="12"/>
  <c r="H192" i="12" s="1"/>
  <c r="G193" i="12"/>
  <c r="H193" i="12" s="1"/>
  <c r="G194" i="12"/>
  <c r="H194" i="12" s="1"/>
  <c r="G195" i="12"/>
  <c r="H195" i="12" s="1"/>
  <c r="G196" i="12"/>
  <c r="H196" i="12" s="1"/>
  <c r="G197" i="12"/>
  <c r="H197" i="12" s="1"/>
  <c r="G198" i="12"/>
  <c r="H198" i="12" s="1"/>
  <c r="G199" i="12"/>
  <c r="H199" i="12" s="1"/>
  <c r="G200" i="12"/>
  <c r="H200" i="12" s="1"/>
  <c r="G201" i="12"/>
  <c r="H201" i="12" s="1"/>
  <c r="G202" i="12"/>
  <c r="H202" i="12" s="1"/>
  <c r="G203" i="12"/>
  <c r="H203" i="12" s="1"/>
  <c r="G204" i="12"/>
  <c r="H204" i="12" s="1"/>
  <c r="G205" i="12"/>
  <c r="H205" i="12" s="1"/>
  <c r="G206" i="12"/>
  <c r="H206" i="12" s="1"/>
  <c r="G207" i="12"/>
  <c r="H207" i="12" s="1"/>
  <c r="G208" i="12"/>
  <c r="H208" i="12" s="1"/>
  <c r="G209" i="12"/>
  <c r="H209" i="12" s="1"/>
  <c r="G210" i="12"/>
  <c r="H210" i="12" s="1"/>
  <c r="G211" i="12"/>
  <c r="H211" i="12" s="1"/>
  <c r="G212" i="12"/>
  <c r="H212" i="12" s="1"/>
  <c r="G213" i="12"/>
  <c r="H213" i="12" s="1"/>
  <c r="G214" i="12"/>
  <c r="H214" i="12" s="1"/>
  <c r="G215" i="12"/>
  <c r="H215" i="12" s="1"/>
  <c r="G216" i="12"/>
  <c r="H216" i="12" s="1"/>
  <c r="G217" i="12"/>
  <c r="H217" i="12" s="1"/>
  <c r="G218" i="12"/>
  <c r="H218" i="12" s="1"/>
  <c r="G219" i="12"/>
  <c r="H219" i="12" s="1"/>
  <c r="G220" i="12"/>
  <c r="H220" i="12" s="1"/>
  <c r="G221" i="12"/>
  <c r="H221" i="12" s="1"/>
  <c r="G222" i="12"/>
  <c r="H222" i="12" s="1"/>
  <c r="G223" i="12"/>
  <c r="H223" i="12" s="1"/>
  <c r="G224" i="12"/>
  <c r="H224" i="12" s="1"/>
  <c r="G225" i="12"/>
  <c r="H225" i="12" s="1"/>
  <c r="G226" i="12"/>
  <c r="H226" i="12" s="1"/>
  <c r="G227" i="12"/>
  <c r="H227" i="12" s="1"/>
  <c r="G228" i="12"/>
  <c r="H228" i="12" s="1"/>
  <c r="G229" i="12"/>
  <c r="H229" i="12" s="1"/>
  <c r="G230" i="12"/>
  <c r="H230" i="12" s="1"/>
  <c r="G231" i="12"/>
  <c r="H231" i="12" s="1"/>
  <c r="G232" i="12"/>
  <c r="H232" i="12" s="1"/>
  <c r="G233" i="12"/>
  <c r="H233" i="12" s="1"/>
  <c r="G234" i="12"/>
  <c r="H234" i="12" s="1"/>
  <c r="G235" i="12"/>
  <c r="H235" i="12" s="1"/>
  <c r="G236" i="12"/>
  <c r="H236" i="12" s="1"/>
  <c r="G237" i="12"/>
  <c r="H237" i="12" s="1"/>
  <c r="G238" i="12"/>
  <c r="H238" i="12" s="1"/>
  <c r="G239" i="12"/>
  <c r="H239" i="12" s="1"/>
  <c r="G240" i="12"/>
  <c r="H240" i="12" s="1"/>
  <c r="G241" i="12"/>
  <c r="H241" i="12" s="1"/>
  <c r="G242" i="12"/>
  <c r="H242" i="12" s="1"/>
  <c r="G243" i="12"/>
  <c r="H243" i="12" s="1"/>
  <c r="G244" i="12"/>
  <c r="H244" i="12" s="1"/>
  <c r="G245" i="12"/>
  <c r="H245" i="12" s="1"/>
  <c r="G246" i="12"/>
  <c r="H246" i="12" s="1"/>
  <c r="G247" i="12"/>
  <c r="H247" i="12" s="1"/>
  <c r="G248" i="12"/>
  <c r="H248" i="12" s="1"/>
  <c r="G249" i="12"/>
  <c r="H249" i="12" s="1"/>
  <c r="G250" i="12"/>
  <c r="H250" i="12" s="1"/>
  <c r="G251" i="12"/>
  <c r="H251" i="12" s="1"/>
  <c r="G252" i="12"/>
  <c r="H252" i="12" s="1"/>
  <c r="G253" i="12"/>
  <c r="H253" i="12" s="1"/>
  <c r="G254" i="12"/>
  <c r="H254" i="12" s="1"/>
  <c r="G255" i="12"/>
  <c r="H255" i="12" s="1"/>
  <c r="G256" i="12"/>
  <c r="H256" i="12" s="1"/>
  <c r="G257" i="12"/>
  <c r="H257" i="12" s="1"/>
  <c r="G258" i="12"/>
  <c r="H258" i="12" s="1"/>
  <c r="G259" i="12"/>
  <c r="H259" i="12" s="1"/>
  <c r="G260" i="12"/>
  <c r="H260" i="12" s="1"/>
  <c r="G261" i="12"/>
  <c r="H261" i="12" s="1"/>
  <c r="G262" i="12"/>
  <c r="H262" i="12" s="1"/>
  <c r="G263" i="12"/>
  <c r="H263" i="12" s="1"/>
  <c r="G264" i="12"/>
  <c r="H264" i="12" s="1"/>
  <c r="G265" i="12"/>
  <c r="H265" i="12" s="1"/>
  <c r="G266" i="12"/>
  <c r="H266" i="12" s="1"/>
  <c r="G267" i="12"/>
  <c r="H267" i="12" s="1"/>
  <c r="G268" i="12"/>
  <c r="H268" i="12" s="1"/>
  <c r="G269" i="12"/>
  <c r="H269" i="12" s="1"/>
  <c r="G270" i="12"/>
  <c r="H270" i="12" s="1"/>
  <c r="G271" i="12"/>
  <c r="H271" i="12" s="1"/>
  <c r="G272" i="12"/>
  <c r="H272" i="12" s="1"/>
  <c r="G273" i="12"/>
  <c r="H273" i="12" s="1"/>
  <c r="G274" i="12"/>
  <c r="H274" i="12" s="1"/>
  <c r="G275" i="12"/>
  <c r="H275" i="12" s="1"/>
  <c r="G276" i="12"/>
  <c r="H276" i="12" s="1"/>
  <c r="G277" i="12"/>
  <c r="H277" i="12" s="1"/>
  <c r="G278" i="12"/>
  <c r="H278" i="12" s="1"/>
  <c r="G279" i="12"/>
  <c r="H279" i="12" s="1"/>
  <c r="G280" i="12"/>
  <c r="H280" i="12" s="1"/>
  <c r="G281" i="12"/>
  <c r="H281" i="12" s="1"/>
  <c r="G282" i="12"/>
  <c r="H282" i="12" s="1"/>
  <c r="G283" i="12"/>
  <c r="H283" i="12" s="1"/>
  <c r="G284" i="12"/>
  <c r="H284" i="12" s="1"/>
  <c r="G285" i="12"/>
  <c r="H285" i="12" s="1"/>
  <c r="G286" i="12"/>
  <c r="H286" i="12" s="1"/>
  <c r="G287" i="12"/>
  <c r="H287" i="12" s="1"/>
  <c r="G288" i="12"/>
  <c r="H288" i="12" s="1"/>
  <c r="G289" i="12"/>
  <c r="H289" i="12" s="1"/>
  <c r="G290" i="12"/>
  <c r="H290" i="12" s="1"/>
  <c r="G291" i="12"/>
  <c r="H291" i="12" s="1"/>
  <c r="G292" i="12"/>
  <c r="H292" i="12" s="1"/>
  <c r="G293" i="12"/>
  <c r="H293" i="12" s="1"/>
  <c r="G294" i="12"/>
  <c r="H294" i="12" s="1"/>
  <c r="G295" i="12"/>
  <c r="H295" i="12" s="1"/>
  <c r="G296" i="12"/>
  <c r="H296" i="12" s="1"/>
  <c r="G297" i="12"/>
  <c r="H297" i="12" s="1"/>
  <c r="G298" i="12"/>
  <c r="H298" i="12" s="1"/>
  <c r="G299" i="12"/>
  <c r="H299" i="12" s="1"/>
  <c r="G300" i="12"/>
  <c r="H300" i="12" s="1"/>
  <c r="G301" i="12"/>
  <c r="H301" i="12" s="1"/>
  <c r="G302" i="12"/>
  <c r="H302" i="12" s="1"/>
  <c r="G303" i="12"/>
  <c r="H303" i="12" s="1"/>
  <c r="G304" i="12"/>
  <c r="H304" i="12" s="1"/>
  <c r="G305" i="12"/>
  <c r="H305" i="12" s="1"/>
  <c r="G306" i="12"/>
  <c r="H306" i="12" s="1"/>
  <c r="G307" i="12"/>
  <c r="H307" i="12" s="1"/>
  <c r="G308" i="12"/>
  <c r="H308" i="12" s="1"/>
  <c r="G309" i="12"/>
  <c r="H309" i="12" s="1"/>
  <c r="G310" i="12"/>
  <c r="H310" i="12" s="1"/>
  <c r="G311" i="12"/>
  <c r="H311" i="12" s="1"/>
  <c r="G312" i="12"/>
  <c r="H312" i="12" s="1"/>
  <c r="G313" i="12"/>
  <c r="H313" i="12" s="1"/>
  <c r="G314" i="12"/>
  <c r="H314" i="12" s="1"/>
  <c r="M5" i="12" l="1"/>
  <c r="N5" i="12" s="1"/>
  <c r="W18" i="12"/>
  <c r="M6" i="12" l="1"/>
  <c r="N6" i="12" s="1"/>
  <c r="M7" i="12" l="1"/>
  <c r="N7" i="12" s="1"/>
  <c r="W19" i="12"/>
  <c r="W20" i="12" s="1"/>
  <c r="W26" i="12"/>
  <c r="W23" i="12"/>
  <c r="W24" i="12" s="1"/>
  <c r="W21" i="12"/>
  <c r="W22" i="12" s="1"/>
  <c r="M8" i="12" l="1"/>
  <c r="N8" i="12" s="1"/>
  <c r="W25" i="12"/>
  <c r="I4" i="12"/>
  <c r="M9" i="12" l="1"/>
  <c r="I5" i="12"/>
  <c r="I6" i="12" s="1"/>
  <c r="I7" i="12" s="1"/>
  <c r="I8" i="12" s="1"/>
  <c r="I9" i="12" s="1"/>
  <c r="I10" i="12" s="1"/>
  <c r="I11" i="12" s="1"/>
  <c r="I12" i="12" s="1"/>
  <c r="I13" i="12" s="1"/>
  <c r="I14" i="12" s="1"/>
  <c r="I15" i="12" s="1"/>
  <c r="I16" i="12" s="1"/>
  <c r="I17" i="12" s="1"/>
  <c r="I18" i="12" s="1"/>
  <c r="I19" i="12" s="1"/>
  <c r="I20" i="12" s="1"/>
  <c r="I21" i="12" s="1"/>
  <c r="I22" i="12" s="1"/>
  <c r="I23" i="12" s="1"/>
  <c r="I24" i="12" s="1"/>
  <c r="I25" i="12" s="1"/>
  <c r="I26" i="12" s="1"/>
  <c r="I27" i="12" s="1"/>
  <c r="I28" i="12" s="1"/>
  <c r="I29" i="12" s="1"/>
  <c r="I30" i="12" s="1"/>
  <c r="I31" i="12" s="1"/>
  <c r="I32" i="12" s="1"/>
  <c r="I33" i="12" s="1"/>
  <c r="I34" i="12" s="1"/>
  <c r="I35" i="12" s="1"/>
  <c r="I36" i="12" s="1"/>
  <c r="I37" i="12" s="1"/>
  <c r="I38" i="12" s="1"/>
  <c r="I39" i="12" s="1"/>
  <c r="I40" i="12" s="1"/>
  <c r="I41" i="12" s="1"/>
  <c r="I42" i="12" s="1"/>
  <c r="I43" i="12" s="1"/>
  <c r="I44" i="12" s="1"/>
  <c r="I45" i="12" s="1"/>
  <c r="I46" i="12" s="1"/>
  <c r="I47" i="12" s="1"/>
  <c r="I48" i="12" s="1"/>
  <c r="I49" i="12" s="1"/>
  <c r="I50" i="12" s="1"/>
  <c r="I51" i="12" s="1"/>
  <c r="I52" i="12" s="1"/>
  <c r="I53" i="12" s="1"/>
  <c r="I54" i="12" s="1"/>
  <c r="I55" i="12" s="1"/>
  <c r="I56" i="12" s="1"/>
  <c r="I57" i="12" s="1"/>
  <c r="I58" i="12" s="1"/>
  <c r="I59" i="12" s="1"/>
  <c r="I60" i="12" s="1"/>
  <c r="I61" i="12" s="1"/>
  <c r="I62" i="12" s="1"/>
  <c r="I63" i="12" s="1"/>
  <c r="I64" i="12" s="1"/>
  <c r="I65" i="12" s="1"/>
  <c r="I66" i="12" s="1"/>
  <c r="I67" i="12" s="1"/>
  <c r="I68" i="12" s="1"/>
  <c r="I69" i="12" s="1"/>
  <c r="I70" i="12" s="1"/>
  <c r="I71" i="12" s="1"/>
  <c r="I72" i="12" s="1"/>
  <c r="I73" i="12" s="1"/>
  <c r="I74" i="12" s="1"/>
  <c r="I75" i="12" s="1"/>
  <c r="I76" i="12" s="1"/>
  <c r="I77" i="12" s="1"/>
  <c r="I78" i="12" s="1"/>
  <c r="I79" i="12" s="1"/>
  <c r="I80" i="12" s="1"/>
  <c r="I81" i="12" s="1"/>
  <c r="I82" i="12" s="1"/>
  <c r="I83" i="12" s="1"/>
  <c r="I84" i="12" s="1"/>
  <c r="I85" i="12" s="1"/>
  <c r="I86" i="12" s="1"/>
  <c r="I87" i="12" s="1"/>
  <c r="I88" i="12" s="1"/>
  <c r="I89" i="12" s="1"/>
  <c r="I90" i="12" s="1"/>
  <c r="I91" i="12" s="1"/>
  <c r="I92" i="12" s="1"/>
  <c r="I93" i="12" s="1"/>
  <c r="I94" i="12" s="1"/>
  <c r="I95" i="12" s="1"/>
  <c r="I96" i="12" s="1"/>
  <c r="I97" i="12" s="1"/>
  <c r="I98" i="12" s="1"/>
  <c r="I99" i="12" s="1"/>
  <c r="I100" i="12" s="1"/>
  <c r="I101" i="12" s="1"/>
  <c r="I102" i="12" s="1"/>
  <c r="I103" i="12" s="1"/>
  <c r="I104" i="12" s="1"/>
  <c r="I105" i="12" s="1"/>
  <c r="I106" i="12" s="1"/>
  <c r="I107" i="12" s="1"/>
  <c r="I108" i="12" s="1"/>
  <c r="I109" i="12" s="1"/>
  <c r="I110" i="12" s="1"/>
  <c r="I111" i="12" s="1"/>
  <c r="I112" i="12" s="1"/>
  <c r="I113" i="12" s="1"/>
  <c r="I114" i="12" s="1"/>
  <c r="I115" i="12" s="1"/>
  <c r="I116" i="12" s="1"/>
  <c r="I117" i="12" s="1"/>
  <c r="I118" i="12" s="1"/>
  <c r="I119" i="12" s="1"/>
  <c r="I120" i="12" s="1"/>
  <c r="I121" i="12" s="1"/>
  <c r="I122" i="12" s="1"/>
  <c r="I123" i="12" s="1"/>
  <c r="I124" i="12" s="1"/>
  <c r="I125" i="12" s="1"/>
  <c r="I126" i="12" s="1"/>
  <c r="I127" i="12" s="1"/>
  <c r="I128" i="12" s="1"/>
  <c r="I129" i="12" s="1"/>
  <c r="I130" i="12" s="1"/>
  <c r="I131" i="12" s="1"/>
  <c r="I132" i="12" s="1"/>
  <c r="I133" i="12" s="1"/>
  <c r="I134" i="12" s="1"/>
  <c r="I135" i="12" s="1"/>
  <c r="I136" i="12" s="1"/>
  <c r="I137" i="12" s="1"/>
  <c r="I138" i="12" s="1"/>
  <c r="I139" i="12" s="1"/>
  <c r="I140" i="12" s="1"/>
  <c r="I141" i="12" s="1"/>
  <c r="I142" i="12" s="1"/>
  <c r="I143" i="12" s="1"/>
  <c r="I144" i="12" s="1"/>
  <c r="I145" i="12" s="1"/>
  <c r="I146" i="12" s="1"/>
  <c r="I147" i="12" s="1"/>
  <c r="I148" i="12" s="1"/>
  <c r="I149" i="12" s="1"/>
  <c r="I150" i="12" s="1"/>
  <c r="I151" i="12" s="1"/>
  <c r="I152" i="12" s="1"/>
  <c r="I153" i="12" s="1"/>
  <c r="I154" i="12" s="1"/>
  <c r="I155" i="12" s="1"/>
  <c r="I156" i="12" s="1"/>
  <c r="I157" i="12" s="1"/>
  <c r="I158" i="12" s="1"/>
  <c r="I159" i="12" s="1"/>
  <c r="I160" i="12" s="1"/>
  <c r="I161" i="12" s="1"/>
  <c r="I162" i="12" s="1"/>
  <c r="I163" i="12" s="1"/>
  <c r="I164" i="12" s="1"/>
  <c r="I165" i="12" s="1"/>
  <c r="I166" i="12" s="1"/>
  <c r="I167" i="12" s="1"/>
  <c r="I168" i="12" s="1"/>
  <c r="I169" i="12" s="1"/>
  <c r="I170" i="12" s="1"/>
  <c r="I171" i="12" s="1"/>
  <c r="I172" i="12" s="1"/>
  <c r="I173" i="12" s="1"/>
  <c r="I174" i="12" s="1"/>
  <c r="I175" i="12" s="1"/>
  <c r="I176" i="12" s="1"/>
  <c r="I177" i="12" s="1"/>
  <c r="I178" i="12" s="1"/>
  <c r="I179" i="12" s="1"/>
  <c r="I180" i="12" s="1"/>
  <c r="I181" i="12" s="1"/>
  <c r="I182" i="12" s="1"/>
  <c r="I183" i="12" s="1"/>
  <c r="I184" i="12" s="1"/>
  <c r="I185" i="12" s="1"/>
  <c r="I186" i="12" s="1"/>
  <c r="I187" i="12" s="1"/>
  <c r="I188" i="12" s="1"/>
  <c r="I189" i="12" s="1"/>
  <c r="I190" i="12" s="1"/>
  <c r="I191" i="12" s="1"/>
  <c r="I192" i="12" s="1"/>
  <c r="I193" i="12" s="1"/>
  <c r="I194" i="12" s="1"/>
  <c r="I195" i="12" s="1"/>
  <c r="I196" i="12" s="1"/>
  <c r="I197" i="12" s="1"/>
  <c r="I198" i="12" s="1"/>
  <c r="I199" i="12" s="1"/>
  <c r="I200" i="12" s="1"/>
  <c r="I201" i="12" s="1"/>
  <c r="I202" i="12" s="1"/>
  <c r="I203" i="12" s="1"/>
  <c r="I204" i="12" s="1"/>
  <c r="I205" i="12" s="1"/>
  <c r="I206" i="12" s="1"/>
  <c r="I207" i="12" s="1"/>
  <c r="I208" i="12" s="1"/>
  <c r="I209" i="12" s="1"/>
  <c r="I210" i="12" s="1"/>
  <c r="I211" i="12" s="1"/>
  <c r="I212" i="12" s="1"/>
  <c r="I213" i="12" s="1"/>
  <c r="I214" i="12" s="1"/>
  <c r="I215" i="12" s="1"/>
  <c r="I216" i="12" s="1"/>
  <c r="I217" i="12" s="1"/>
  <c r="I218" i="12" s="1"/>
  <c r="I219" i="12" s="1"/>
  <c r="I220" i="12" s="1"/>
  <c r="I221" i="12" s="1"/>
  <c r="I222" i="12" s="1"/>
  <c r="I223" i="12" s="1"/>
  <c r="I224" i="12" s="1"/>
  <c r="I225" i="12" s="1"/>
  <c r="I226" i="12" s="1"/>
  <c r="I227" i="12" s="1"/>
  <c r="I228" i="12" s="1"/>
  <c r="I229" i="12" s="1"/>
  <c r="I230" i="12" s="1"/>
  <c r="I231" i="12" s="1"/>
  <c r="I232" i="12" s="1"/>
  <c r="I233" i="12" s="1"/>
  <c r="I234" i="12" s="1"/>
  <c r="I235" i="12" s="1"/>
  <c r="I236" i="12" s="1"/>
  <c r="I237" i="12" s="1"/>
  <c r="I238" i="12" s="1"/>
  <c r="I239" i="12" s="1"/>
  <c r="I240" i="12" s="1"/>
  <c r="I241" i="12" s="1"/>
  <c r="I242" i="12" s="1"/>
  <c r="I243" i="12" s="1"/>
  <c r="I244" i="12" s="1"/>
  <c r="I245" i="12" s="1"/>
  <c r="I246" i="12" s="1"/>
  <c r="I247" i="12" s="1"/>
  <c r="I248" i="12" s="1"/>
  <c r="I249" i="12" s="1"/>
  <c r="I250" i="12" s="1"/>
  <c r="I251" i="12" s="1"/>
  <c r="I252" i="12" s="1"/>
  <c r="I253" i="12" s="1"/>
  <c r="I254" i="12" s="1"/>
  <c r="I255" i="12" s="1"/>
  <c r="I256" i="12" s="1"/>
  <c r="I257" i="12" s="1"/>
  <c r="I258" i="12" s="1"/>
  <c r="I259" i="12" s="1"/>
  <c r="I260" i="12" s="1"/>
  <c r="I261" i="12" s="1"/>
  <c r="I262" i="12" s="1"/>
  <c r="I263" i="12" s="1"/>
  <c r="I264" i="12" s="1"/>
  <c r="I265" i="12" s="1"/>
  <c r="I266" i="12" s="1"/>
  <c r="I267" i="12" s="1"/>
  <c r="I268" i="12" s="1"/>
  <c r="I269" i="12" s="1"/>
  <c r="I270" i="12" s="1"/>
  <c r="I271" i="12" s="1"/>
  <c r="I272" i="12" s="1"/>
  <c r="I273" i="12" s="1"/>
  <c r="I274" i="12" s="1"/>
  <c r="I275" i="12" s="1"/>
  <c r="I276" i="12" s="1"/>
  <c r="I277" i="12" s="1"/>
  <c r="I278" i="12" s="1"/>
  <c r="I279" i="12" s="1"/>
  <c r="I280" i="12" s="1"/>
  <c r="I281" i="12" s="1"/>
  <c r="I282" i="12" s="1"/>
  <c r="I283" i="12" s="1"/>
  <c r="I284" i="12" s="1"/>
  <c r="I285" i="12" s="1"/>
  <c r="I286" i="12" s="1"/>
  <c r="I287" i="12" s="1"/>
  <c r="I288" i="12" s="1"/>
  <c r="I289" i="12" s="1"/>
  <c r="I290" i="12" s="1"/>
  <c r="I291" i="12" s="1"/>
  <c r="I292" i="12" s="1"/>
  <c r="I293" i="12" s="1"/>
  <c r="I294" i="12" s="1"/>
  <c r="I295" i="12" s="1"/>
  <c r="I296" i="12" s="1"/>
  <c r="I297" i="12" s="1"/>
  <c r="I298" i="12" s="1"/>
  <c r="I299" i="12" s="1"/>
  <c r="I300" i="12" s="1"/>
  <c r="I301" i="12" s="1"/>
  <c r="I302" i="12" s="1"/>
  <c r="I303" i="12" s="1"/>
  <c r="I304" i="12" s="1"/>
  <c r="I305" i="12" s="1"/>
  <c r="I306" i="12" s="1"/>
  <c r="I307" i="12" s="1"/>
  <c r="I308" i="12" s="1"/>
  <c r="I309" i="12" s="1"/>
  <c r="I310" i="12" s="1"/>
  <c r="I311" i="12" s="1"/>
  <c r="I312" i="12" s="1"/>
  <c r="I313" i="12" s="1"/>
  <c r="I314" i="12" s="1"/>
  <c r="W16" i="12"/>
  <c r="A4" i="12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s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A232" i="12" s="1"/>
  <c r="A233" i="12" s="1"/>
  <c r="A234" i="12" s="1"/>
  <c r="A235" i="12" s="1"/>
  <c r="A236" i="12" s="1"/>
  <c r="A237" i="12" s="1"/>
  <c r="A238" i="12" s="1"/>
  <c r="A239" i="12" s="1"/>
  <c r="A240" i="12" s="1"/>
  <c r="A241" i="12" s="1"/>
  <c r="A242" i="12" s="1"/>
  <c r="A243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5" i="12" s="1"/>
  <c r="A256" i="12" s="1"/>
  <c r="A257" i="12" s="1"/>
  <c r="A258" i="12" s="1"/>
  <c r="A259" i="12" s="1"/>
  <c r="A260" i="12" s="1"/>
  <c r="A261" i="12" s="1"/>
  <c r="A262" i="12" s="1"/>
  <c r="A263" i="12" s="1"/>
  <c r="A264" i="12" s="1"/>
  <c r="A265" i="12" s="1"/>
  <c r="A266" i="12" s="1"/>
  <c r="A267" i="12" s="1"/>
  <c r="A268" i="12" s="1"/>
  <c r="A269" i="12" s="1"/>
  <c r="A270" i="12" s="1"/>
  <c r="A271" i="12" s="1"/>
  <c r="A272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283" i="12" s="1"/>
  <c r="A284" i="12" s="1"/>
  <c r="A285" i="12" s="1"/>
  <c r="A286" i="12" s="1"/>
  <c r="A287" i="12" s="1"/>
  <c r="A288" i="12" s="1"/>
  <c r="A289" i="12" s="1"/>
  <c r="A290" i="12" s="1"/>
  <c r="A291" i="12" s="1"/>
  <c r="A292" i="12" s="1"/>
  <c r="A293" i="12" s="1"/>
  <c r="A294" i="12" s="1"/>
  <c r="A295" i="12" s="1"/>
  <c r="A296" i="12" s="1"/>
  <c r="A297" i="12" s="1"/>
  <c r="A298" i="12" s="1"/>
  <c r="A299" i="12" s="1"/>
  <c r="A300" i="12" s="1"/>
  <c r="A301" i="12" s="1"/>
  <c r="A302" i="12" s="1"/>
  <c r="A303" i="12" s="1"/>
  <c r="A304" i="12" s="1"/>
  <c r="A305" i="12" s="1"/>
  <c r="A306" i="12" s="1"/>
  <c r="A307" i="12" s="1"/>
  <c r="A308" i="12" s="1"/>
  <c r="A309" i="12" s="1"/>
  <c r="A310" i="12" s="1"/>
  <c r="A311" i="12" s="1"/>
  <c r="A312" i="12" s="1"/>
  <c r="A313" i="12" s="1"/>
  <c r="A314" i="12" s="1"/>
  <c r="N9" i="12" l="1"/>
  <c r="M10" i="12"/>
  <c r="N10" i="12" l="1"/>
  <c r="M11" i="12"/>
  <c r="N11" i="12" l="1"/>
  <c r="M12" i="12"/>
  <c r="N12" i="12" l="1"/>
  <c r="M13" i="12"/>
  <c r="J4" i="12"/>
  <c r="N13" i="12" l="1"/>
  <c r="M14" i="12"/>
  <c r="J5" i="12"/>
  <c r="N14" i="12" l="1"/>
  <c r="M15" i="12"/>
  <c r="J6" i="12"/>
  <c r="N15" i="12" l="1"/>
  <c r="M16" i="12"/>
  <c r="J7" i="12"/>
  <c r="N16" i="12" l="1"/>
  <c r="M17" i="12"/>
  <c r="J8" i="12"/>
  <c r="M18" i="12" l="1"/>
  <c r="N17" i="12"/>
  <c r="J9" i="12"/>
  <c r="N18" i="12" l="1"/>
  <c r="M19" i="12"/>
  <c r="J10" i="12"/>
  <c r="N19" i="12" l="1"/>
  <c r="M20" i="12"/>
  <c r="J11" i="12"/>
  <c r="M21" i="12" l="1"/>
  <c r="N20" i="12"/>
  <c r="J12" i="12"/>
  <c r="N21" i="12" l="1"/>
  <c r="M22" i="12"/>
  <c r="J13" i="12"/>
  <c r="N22" i="12" l="1"/>
  <c r="M23" i="12"/>
  <c r="J14" i="12"/>
  <c r="N23" i="12" l="1"/>
  <c r="M24" i="12"/>
  <c r="J15" i="12"/>
  <c r="N24" i="12" l="1"/>
  <c r="M25" i="12"/>
  <c r="J16" i="12"/>
  <c r="N25" i="12" l="1"/>
  <c r="M26" i="12"/>
  <c r="J17" i="12"/>
  <c r="N26" i="12" l="1"/>
  <c r="M27" i="12"/>
  <c r="J18" i="12"/>
  <c r="N27" i="12" l="1"/>
  <c r="M28" i="12"/>
  <c r="J19" i="12"/>
  <c r="N28" i="12" l="1"/>
  <c r="M29" i="12"/>
  <c r="J20" i="12"/>
  <c r="N29" i="12" l="1"/>
  <c r="M30" i="12"/>
  <c r="J21" i="12"/>
  <c r="N30" i="12" l="1"/>
  <c r="M31" i="12"/>
  <c r="J22" i="12"/>
  <c r="N31" i="12" l="1"/>
  <c r="M32" i="12"/>
  <c r="J23" i="12"/>
  <c r="N32" i="12" l="1"/>
  <c r="M33" i="12"/>
  <c r="J24" i="12"/>
  <c r="N33" i="12" l="1"/>
  <c r="M34" i="12"/>
  <c r="J25" i="12"/>
  <c r="N34" i="12" l="1"/>
  <c r="M35" i="12"/>
  <c r="J26" i="12"/>
  <c r="N35" i="12" l="1"/>
  <c r="M36" i="12"/>
  <c r="J27" i="12"/>
  <c r="N36" i="12" l="1"/>
  <c r="M37" i="12"/>
  <c r="J28" i="12"/>
  <c r="N37" i="12" l="1"/>
  <c r="M38" i="12"/>
  <c r="J29" i="12"/>
  <c r="N38" i="12" l="1"/>
  <c r="M39" i="12"/>
  <c r="J30" i="12"/>
  <c r="N39" i="12" l="1"/>
  <c r="M40" i="12"/>
  <c r="J31" i="12"/>
  <c r="N40" i="12" l="1"/>
  <c r="M41" i="12"/>
  <c r="J32" i="12"/>
  <c r="N41" i="12" l="1"/>
  <c r="M42" i="12"/>
  <c r="J33" i="12"/>
  <c r="M43" i="12" l="1"/>
  <c r="N42" i="12"/>
  <c r="J34" i="12"/>
  <c r="N43" i="12" l="1"/>
  <c r="M44" i="12"/>
  <c r="J35" i="12"/>
  <c r="N44" i="12" l="1"/>
  <c r="M45" i="12"/>
  <c r="J36" i="12"/>
  <c r="N45" i="12" l="1"/>
  <c r="M46" i="12"/>
  <c r="J37" i="12"/>
  <c r="M47" i="12" l="1"/>
  <c r="N46" i="12"/>
  <c r="J38" i="12"/>
  <c r="N47" i="12" l="1"/>
  <c r="M48" i="12"/>
  <c r="J39" i="12"/>
  <c r="M49" i="12" l="1"/>
  <c r="N48" i="12"/>
  <c r="J40" i="12"/>
  <c r="M50" i="12" l="1"/>
  <c r="N49" i="12"/>
  <c r="J41" i="12"/>
  <c r="N50" i="12" l="1"/>
  <c r="M51" i="12"/>
  <c r="J42" i="12"/>
  <c r="N51" i="12" l="1"/>
  <c r="M52" i="12"/>
  <c r="J43" i="12"/>
  <c r="N52" i="12" l="1"/>
  <c r="M53" i="12"/>
  <c r="J44" i="12"/>
  <c r="M54" i="12" l="1"/>
  <c r="N53" i="12"/>
  <c r="J45" i="12"/>
  <c r="N54" i="12" l="1"/>
  <c r="M55" i="12"/>
  <c r="J46" i="12"/>
  <c r="N55" i="12" l="1"/>
  <c r="M56" i="12"/>
  <c r="J47" i="12"/>
  <c r="N56" i="12" l="1"/>
  <c r="M57" i="12"/>
  <c r="J48" i="12"/>
  <c r="N57" i="12" l="1"/>
  <c r="M58" i="12"/>
  <c r="J49" i="12"/>
  <c r="M59" i="12" l="1"/>
  <c r="N58" i="12"/>
  <c r="J50" i="12"/>
  <c r="N59" i="12" l="1"/>
  <c r="M60" i="12"/>
  <c r="J51" i="12"/>
  <c r="N60" i="12" l="1"/>
  <c r="M61" i="12"/>
  <c r="J52" i="12"/>
  <c r="N61" i="12" l="1"/>
  <c r="M62" i="12"/>
  <c r="J53" i="12"/>
  <c r="N62" i="12" l="1"/>
  <c r="M63" i="12"/>
  <c r="J54" i="12"/>
  <c r="N63" i="12" l="1"/>
  <c r="M64" i="12"/>
  <c r="J55" i="12"/>
  <c r="N64" i="12" l="1"/>
  <c r="M65" i="12"/>
  <c r="J56" i="12"/>
  <c r="N65" i="12" l="1"/>
  <c r="M66" i="12"/>
  <c r="J57" i="12"/>
  <c r="N66" i="12" l="1"/>
  <c r="M67" i="12"/>
  <c r="J58" i="12"/>
  <c r="N67" i="12" l="1"/>
  <c r="M68" i="12"/>
  <c r="J59" i="12"/>
  <c r="M69" i="12" l="1"/>
  <c r="N68" i="12"/>
  <c r="J60" i="12"/>
  <c r="N69" i="12" l="1"/>
  <c r="M70" i="12"/>
  <c r="J61" i="12"/>
  <c r="N70" i="12" l="1"/>
  <c r="M71" i="12"/>
  <c r="J62" i="12"/>
  <c r="M72" i="12" l="1"/>
  <c r="N71" i="12"/>
  <c r="J63" i="12"/>
  <c r="N72" i="12" l="1"/>
  <c r="M73" i="12"/>
  <c r="J64" i="12"/>
  <c r="N73" i="12" l="1"/>
  <c r="M74" i="12"/>
  <c r="J65" i="12"/>
  <c r="N74" i="12" l="1"/>
  <c r="M75" i="12"/>
  <c r="J66" i="12"/>
  <c r="N75" i="12" l="1"/>
  <c r="M76" i="12"/>
  <c r="J67" i="12"/>
  <c r="N76" i="12" l="1"/>
  <c r="M77" i="12"/>
  <c r="J68" i="12"/>
  <c r="N77" i="12" l="1"/>
  <c r="M78" i="12"/>
  <c r="J69" i="12"/>
  <c r="N78" i="12" l="1"/>
  <c r="M79" i="12"/>
  <c r="J70" i="12"/>
  <c r="M80" i="12" l="1"/>
  <c r="N79" i="12"/>
  <c r="J71" i="12"/>
  <c r="N80" i="12" l="1"/>
  <c r="M81" i="12"/>
  <c r="J72" i="12"/>
  <c r="N81" i="12" l="1"/>
  <c r="M82" i="12"/>
  <c r="J73" i="12"/>
  <c r="N82" i="12" l="1"/>
  <c r="M83" i="12"/>
  <c r="J74" i="12"/>
  <c r="M84" i="12" l="1"/>
  <c r="N83" i="12"/>
  <c r="J75" i="12"/>
  <c r="N84" i="12" l="1"/>
  <c r="M85" i="12"/>
  <c r="J76" i="12"/>
  <c r="M86" i="12" l="1"/>
  <c r="N85" i="12"/>
  <c r="J77" i="12"/>
  <c r="M87" i="12" l="1"/>
  <c r="N86" i="12"/>
  <c r="J78" i="12"/>
  <c r="N87" i="12" l="1"/>
  <c r="M88" i="12"/>
  <c r="J79" i="12"/>
  <c r="N88" i="12" l="1"/>
  <c r="M89" i="12"/>
  <c r="J80" i="12"/>
  <c r="M90" i="12" l="1"/>
  <c r="N89" i="12"/>
  <c r="J81" i="12"/>
  <c r="N90" i="12" l="1"/>
  <c r="M91" i="12"/>
  <c r="J82" i="12"/>
  <c r="N91" i="12" l="1"/>
  <c r="M92" i="12"/>
  <c r="J83" i="12"/>
  <c r="N92" i="12" l="1"/>
  <c r="M93" i="12"/>
  <c r="J84" i="12"/>
  <c r="N93" i="12" l="1"/>
  <c r="M94" i="12"/>
  <c r="J85" i="12"/>
  <c r="N94" i="12" l="1"/>
  <c r="M95" i="12"/>
  <c r="J86" i="12"/>
  <c r="N95" i="12" l="1"/>
  <c r="M96" i="12"/>
  <c r="J87" i="12"/>
  <c r="M97" i="12" l="1"/>
  <c r="N96" i="12"/>
  <c r="J88" i="12"/>
  <c r="N97" i="12" l="1"/>
  <c r="M98" i="12"/>
  <c r="J89" i="12"/>
  <c r="N98" i="12" l="1"/>
  <c r="M99" i="12"/>
  <c r="J90" i="12"/>
  <c r="N99" i="12" l="1"/>
  <c r="M100" i="12"/>
  <c r="J91" i="12"/>
  <c r="N100" i="12" l="1"/>
  <c r="M101" i="12"/>
  <c r="J92" i="12"/>
  <c r="N101" i="12" l="1"/>
  <c r="M102" i="12"/>
  <c r="J93" i="12"/>
  <c r="N102" i="12" l="1"/>
  <c r="M103" i="12"/>
  <c r="J94" i="12"/>
  <c r="N103" i="12" l="1"/>
  <c r="M104" i="12"/>
  <c r="J95" i="12"/>
  <c r="N104" i="12" l="1"/>
  <c r="M105" i="12"/>
  <c r="J96" i="12"/>
  <c r="N105" i="12" l="1"/>
  <c r="M106" i="12"/>
  <c r="J97" i="12"/>
  <c r="N106" i="12" l="1"/>
  <c r="M107" i="12"/>
  <c r="J98" i="12"/>
  <c r="N107" i="12" l="1"/>
  <c r="M108" i="12"/>
  <c r="J99" i="12"/>
  <c r="N108" i="12" l="1"/>
  <c r="M109" i="12"/>
  <c r="J100" i="12"/>
  <c r="N109" i="12" l="1"/>
  <c r="M110" i="12"/>
  <c r="J101" i="12"/>
  <c r="M111" i="12" l="1"/>
  <c r="N110" i="12"/>
  <c r="J102" i="12"/>
  <c r="M112" i="12" l="1"/>
  <c r="N111" i="12"/>
  <c r="J103" i="12"/>
  <c r="N112" i="12" l="1"/>
  <c r="M113" i="12"/>
  <c r="J104" i="12"/>
  <c r="N113" i="12" l="1"/>
  <c r="M114" i="12"/>
  <c r="J105" i="12"/>
  <c r="M115" i="12" l="1"/>
  <c r="N114" i="12"/>
  <c r="J106" i="12"/>
  <c r="N115" i="12" l="1"/>
  <c r="M116" i="12"/>
  <c r="J107" i="12"/>
  <c r="N116" i="12" l="1"/>
  <c r="M117" i="12"/>
  <c r="J108" i="12"/>
  <c r="N117" i="12" l="1"/>
  <c r="M118" i="12"/>
  <c r="J109" i="12"/>
  <c r="M119" i="12" l="1"/>
  <c r="N118" i="12"/>
  <c r="J110" i="12"/>
  <c r="N119" i="12" l="1"/>
  <c r="M120" i="12"/>
  <c r="J111" i="12"/>
  <c r="M121" i="12" l="1"/>
  <c r="N120" i="12"/>
  <c r="J112" i="12"/>
  <c r="N121" i="12" l="1"/>
  <c r="M122" i="12"/>
  <c r="J113" i="12"/>
  <c r="N122" i="12" l="1"/>
  <c r="M123" i="12"/>
  <c r="J114" i="12"/>
  <c r="N123" i="12" l="1"/>
  <c r="M124" i="12"/>
  <c r="J115" i="12"/>
  <c r="M125" i="12" l="1"/>
  <c r="N125" i="12" s="1"/>
  <c r="N124" i="12"/>
  <c r="J116" i="12"/>
  <c r="J117" i="12" l="1"/>
  <c r="J118" i="12" l="1"/>
  <c r="J119" i="12" l="1"/>
  <c r="J120" i="12" l="1"/>
  <c r="J121" i="12" l="1"/>
  <c r="F126" i="12" l="1"/>
  <c r="J122" i="12"/>
  <c r="F127" i="12" l="1"/>
  <c r="K126" i="12"/>
  <c r="L126" i="12" s="1"/>
  <c r="J123" i="12"/>
  <c r="M126" i="12" l="1"/>
  <c r="N126" i="12" s="1"/>
  <c r="F128" i="12"/>
  <c r="K127" i="12"/>
  <c r="L127" i="12" s="1"/>
  <c r="J124" i="12"/>
  <c r="M127" i="12" l="1"/>
  <c r="N127" i="12" s="1"/>
  <c r="K128" i="12"/>
  <c r="L128" i="12" s="1"/>
  <c r="F129" i="12"/>
  <c r="J125" i="12"/>
  <c r="M128" i="12" l="1"/>
  <c r="N128" i="12" s="1"/>
  <c r="F130" i="12"/>
  <c r="K129" i="12"/>
  <c r="L129" i="12" s="1"/>
  <c r="J126" i="12"/>
  <c r="M129" i="12" l="1"/>
  <c r="N129" i="12" s="1"/>
  <c r="W7" i="12"/>
  <c r="F131" i="12"/>
  <c r="K130" i="12"/>
  <c r="L130" i="12" s="1"/>
  <c r="J127" i="12"/>
  <c r="M130" i="12" l="1"/>
  <c r="N130" i="12" s="1"/>
  <c r="F132" i="12"/>
  <c r="K131" i="12"/>
  <c r="L131" i="12" s="1"/>
  <c r="J128" i="12"/>
  <c r="M131" i="12" l="1"/>
  <c r="N131" i="12" s="1"/>
  <c r="F133" i="12"/>
  <c r="K132" i="12"/>
  <c r="L132" i="12" s="1"/>
  <c r="J129" i="12"/>
  <c r="M132" i="12" l="1"/>
  <c r="N132" i="12" s="1"/>
  <c r="F134" i="12"/>
  <c r="K133" i="12"/>
  <c r="L133" i="12" s="1"/>
  <c r="J130" i="12"/>
  <c r="M133" i="12" l="1"/>
  <c r="N133" i="12" s="1"/>
  <c r="F135" i="12"/>
  <c r="K134" i="12"/>
  <c r="L134" i="12" s="1"/>
  <c r="J131" i="12"/>
  <c r="M134" i="12" l="1"/>
  <c r="N134" i="12" s="1"/>
  <c r="F136" i="12"/>
  <c r="K135" i="12"/>
  <c r="L135" i="12" s="1"/>
  <c r="M135" i="12" s="1"/>
  <c r="N135" i="12" s="1"/>
  <c r="J132" i="12"/>
  <c r="F137" i="12" l="1"/>
  <c r="K136" i="12"/>
  <c r="L136" i="12" s="1"/>
  <c r="M136" i="12" s="1"/>
  <c r="N136" i="12" s="1"/>
  <c r="J133" i="12"/>
  <c r="K137" i="12" l="1"/>
  <c r="L137" i="12" s="1"/>
  <c r="M137" i="12" s="1"/>
  <c r="N137" i="12" s="1"/>
  <c r="F138" i="12"/>
  <c r="J134" i="12"/>
  <c r="F139" i="12" l="1"/>
  <c r="K138" i="12"/>
  <c r="L138" i="12" s="1"/>
  <c r="M138" i="12" s="1"/>
  <c r="N138" i="12" s="1"/>
  <c r="J135" i="12"/>
  <c r="F140" i="12" l="1"/>
  <c r="K139" i="12"/>
  <c r="L139" i="12" s="1"/>
  <c r="M139" i="12" s="1"/>
  <c r="N139" i="12" s="1"/>
  <c r="J136" i="12"/>
  <c r="F141" i="12" l="1"/>
  <c r="K140" i="12"/>
  <c r="L140" i="12" s="1"/>
  <c r="M140" i="12" s="1"/>
  <c r="N140" i="12" s="1"/>
  <c r="J137" i="12"/>
  <c r="F142" i="12" l="1"/>
  <c r="K141" i="12"/>
  <c r="L141" i="12" s="1"/>
  <c r="M141" i="12" s="1"/>
  <c r="N141" i="12" s="1"/>
  <c r="J138" i="12"/>
  <c r="F143" i="12" l="1"/>
  <c r="K142" i="12"/>
  <c r="L142" i="12" s="1"/>
  <c r="M142" i="12" s="1"/>
  <c r="N142" i="12" s="1"/>
  <c r="J139" i="12"/>
  <c r="F144" i="12" l="1"/>
  <c r="K143" i="12"/>
  <c r="L143" i="12" s="1"/>
  <c r="M143" i="12" s="1"/>
  <c r="N143" i="12" s="1"/>
  <c r="J140" i="12"/>
  <c r="F145" i="12" l="1"/>
  <c r="K144" i="12"/>
  <c r="L144" i="12" s="1"/>
  <c r="M144" i="12" s="1"/>
  <c r="N144" i="12" s="1"/>
  <c r="J141" i="12"/>
  <c r="F146" i="12" l="1"/>
  <c r="K145" i="12"/>
  <c r="L145" i="12" s="1"/>
  <c r="M145" i="12" s="1"/>
  <c r="N145" i="12" s="1"/>
  <c r="J142" i="12"/>
  <c r="F147" i="12" l="1"/>
  <c r="K146" i="12"/>
  <c r="L146" i="12" s="1"/>
  <c r="M146" i="12" s="1"/>
  <c r="N146" i="12" s="1"/>
  <c r="J143" i="12"/>
  <c r="F148" i="12" l="1"/>
  <c r="K147" i="12"/>
  <c r="L147" i="12" s="1"/>
  <c r="M147" i="12" s="1"/>
  <c r="N147" i="12" s="1"/>
  <c r="J144" i="12"/>
  <c r="F149" i="12" l="1"/>
  <c r="K148" i="12"/>
  <c r="L148" i="12" s="1"/>
  <c r="M148" i="12" s="1"/>
  <c r="N148" i="12" s="1"/>
  <c r="J145" i="12"/>
  <c r="F150" i="12" l="1"/>
  <c r="K149" i="12"/>
  <c r="L149" i="12" s="1"/>
  <c r="M149" i="12" s="1"/>
  <c r="N149" i="12" s="1"/>
  <c r="J146" i="12"/>
  <c r="F151" i="12" l="1"/>
  <c r="K150" i="12"/>
  <c r="L150" i="12" s="1"/>
  <c r="M150" i="12" s="1"/>
  <c r="N150" i="12" s="1"/>
  <c r="J147" i="12"/>
  <c r="F152" i="12" l="1"/>
  <c r="K151" i="12"/>
  <c r="L151" i="12" s="1"/>
  <c r="M151" i="12" s="1"/>
  <c r="N151" i="12" s="1"/>
  <c r="J148" i="12"/>
  <c r="F153" i="12" l="1"/>
  <c r="K152" i="12"/>
  <c r="L152" i="12" s="1"/>
  <c r="M152" i="12" s="1"/>
  <c r="N152" i="12" s="1"/>
  <c r="J149" i="12"/>
  <c r="K153" i="12" l="1"/>
  <c r="L153" i="12" s="1"/>
  <c r="M153" i="12" s="1"/>
  <c r="N153" i="12" s="1"/>
  <c r="F154" i="12"/>
  <c r="J150" i="12"/>
  <c r="F155" i="12" l="1"/>
  <c r="K154" i="12"/>
  <c r="L154" i="12" s="1"/>
  <c r="M154" i="12" s="1"/>
  <c r="N154" i="12" s="1"/>
  <c r="J151" i="12"/>
  <c r="F156" i="12" l="1"/>
  <c r="K155" i="12"/>
  <c r="L155" i="12" s="1"/>
  <c r="M155" i="12" s="1"/>
  <c r="N155" i="12" s="1"/>
  <c r="J152" i="12"/>
  <c r="F157" i="12" l="1"/>
  <c r="K156" i="12"/>
  <c r="L156" i="12" s="1"/>
  <c r="M156" i="12" s="1"/>
  <c r="N156" i="12" s="1"/>
  <c r="J153" i="12"/>
  <c r="F158" i="12" l="1"/>
  <c r="K157" i="12"/>
  <c r="L157" i="12" s="1"/>
  <c r="M157" i="12" s="1"/>
  <c r="N157" i="12" s="1"/>
  <c r="J154" i="12"/>
  <c r="F159" i="12" l="1"/>
  <c r="K158" i="12"/>
  <c r="L158" i="12" s="1"/>
  <c r="M158" i="12" s="1"/>
  <c r="N158" i="12" s="1"/>
  <c r="J155" i="12"/>
  <c r="F160" i="12" l="1"/>
  <c r="K159" i="12"/>
  <c r="L159" i="12" s="1"/>
  <c r="M159" i="12" s="1"/>
  <c r="N159" i="12" s="1"/>
  <c r="J156" i="12"/>
  <c r="F161" i="12" l="1"/>
  <c r="K160" i="12"/>
  <c r="L160" i="12" s="1"/>
  <c r="M160" i="12" s="1"/>
  <c r="N160" i="12" s="1"/>
  <c r="J157" i="12"/>
  <c r="F162" i="12" l="1"/>
  <c r="K161" i="12"/>
  <c r="L161" i="12" s="1"/>
  <c r="M161" i="12" s="1"/>
  <c r="N161" i="12" s="1"/>
  <c r="J158" i="12"/>
  <c r="F163" i="12" l="1"/>
  <c r="K162" i="12"/>
  <c r="L162" i="12" s="1"/>
  <c r="M162" i="12" s="1"/>
  <c r="N162" i="12" s="1"/>
  <c r="J159" i="12"/>
  <c r="F164" i="12" l="1"/>
  <c r="K163" i="12"/>
  <c r="L163" i="12" s="1"/>
  <c r="M163" i="12" s="1"/>
  <c r="N163" i="12" s="1"/>
  <c r="J160" i="12"/>
  <c r="F165" i="12" l="1"/>
  <c r="K164" i="12"/>
  <c r="L164" i="12" s="1"/>
  <c r="M164" i="12" s="1"/>
  <c r="N164" i="12" s="1"/>
  <c r="J161" i="12"/>
  <c r="F166" i="12" l="1"/>
  <c r="K165" i="12"/>
  <c r="L165" i="12" s="1"/>
  <c r="M165" i="12" s="1"/>
  <c r="N165" i="12" s="1"/>
  <c r="J162" i="12"/>
  <c r="F167" i="12" l="1"/>
  <c r="K166" i="12"/>
  <c r="L166" i="12" s="1"/>
  <c r="M166" i="12" s="1"/>
  <c r="N166" i="12" s="1"/>
  <c r="J163" i="12"/>
  <c r="F168" i="12" l="1"/>
  <c r="K167" i="12"/>
  <c r="L167" i="12" s="1"/>
  <c r="M167" i="12" s="1"/>
  <c r="N167" i="12" s="1"/>
  <c r="J164" i="12"/>
  <c r="F169" i="12" l="1"/>
  <c r="K168" i="12"/>
  <c r="L168" i="12" s="1"/>
  <c r="M168" i="12" s="1"/>
  <c r="N168" i="12" s="1"/>
  <c r="J165" i="12"/>
  <c r="F170" i="12" l="1"/>
  <c r="K169" i="12"/>
  <c r="L169" i="12" s="1"/>
  <c r="M169" i="12" s="1"/>
  <c r="N169" i="12" s="1"/>
  <c r="J166" i="12"/>
  <c r="F171" i="12" l="1"/>
  <c r="K170" i="12"/>
  <c r="L170" i="12" s="1"/>
  <c r="M170" i="12" s="1"/>
  <c r="N170" i="12" s="1"/>
  <c r="J167" i="12"/>
  <c r="F172" i="12" l="1"/>
  <c r="K171" i="12"/>
  <c r="L171" i="12" s="1"/>
  <c r="M171" i="12" s="1"/>
  <c r="N171" i="12" s="1"/>
  <c r="J168" i="12"/>
  <c r="F173" i="12" l="1"/>
  <c r="K172" i="12"/>
  <c r="L172" i="12" s="1"/>
  <c r="M172" i="12" s="1"/>
  <c r="N172" i="12" s="1"/>
  <c r="J169" i="12"/>
  <c r="F174" i="12" l="1"/>
  <c r="K173" i="12"/>
  <c r="L173" i="12" s="1"/>
  <c r="M173" i="12" s="1"/>
  <c r="N173" i="12" s="1"/>
  <c r="J170" i="12"/>
  <c r="F175" i="12" l="1"/>
  <c r="K174" i="12"/>
  <c r="L174" i="12" s="1"/>
  <c r="M174" i="12" s="1"/>
  <c r="N174" i="12" s="1"/>
  <c r="J171" i="12"/>
  <c r="F176" i="12" l="1"/>
  <c r="K175" i="12"/>
  <c r="L175" i="12" s="1"/>
  <c r="M175" i="12" s="1"/>
  <c r="N175" i="12" s="1"/>
  <c r="J172" i="12"/>
  <c r="F177" i="12" l="1"/>
  <c r="K176" i="12"/>
  <c r="L176" i="12" s="1"/>
  <c r="M176" i="12" s="1"/>
  <c r="N176" i="12" s="1"/>
  <c r="J173" i="12"/>
  <c r="F178" i="12" l="1"/>
  <c r="K177" i="12"/>
  <c r="L177" i="12" s="1"/>
  <c r="M177" i="12" s="1"/>
  <c r="N177" i="12" s="1"/>
  <c r="J174" i="12"/>
  <c r="F179" i="12" l="1"/>
  <c r="K178" i="12"/>
  <c r="L178" i="12" s="1"/>
  <c r="M178" i="12" s="1"/>
  <c r="N178" i="12" s="1"/>
  <c r="J175" i="12"/>
  <c r="F180" i="12" l="1"/>
  <c r="K179" i="12"/>
  <c r="L179" i="12" s="1"/>
  <c r="M179" i="12" s="1"/>
  <c r="N179" i="12" s="1"/>
  <c r="J176" i="12"/>
  <c r="F181" i="12" l="1"/>
  <c r="K180" i="12"/>
  <c r="L180" i="12" s="1"/>
  <c r="M180" i="12" s="1"/>
  <c r="N180" i="12" s="1"/>
  <c r="J177" i="12"/>
  <c r="F182" i="12" l="1"/>
  <c r="K181" i="12"/>
  <c r="L181" i="12" s="1"/>
  <c r="M181" i="12" s="1"/>
  <c r="N181" i="12" s="1"/>
  <c r="J178" i="12"/>
  <c r="F183" i="12" l="1"/>
  <c r="K182" i="12"/>
  <c r="L182" i="12" s="1"/>
  <c r="M182" i="12" s="1"/>
  <c r="N182" i="12" s="1"/>
  <c r="J179" i="12"/>
  <c r="K183" i="12" l="1"/>
  <c r="L183" i="12" s="1"/>
  <c r="M183" i="12" s="1"/>
  <c r="N183" i="12" s="1"/>
  <c r="F184" i="12"/>
  <c r="J180" i="12"/>
  <c r="F185" i="12" l="1"/>
  <c r="K184" i="12"/>
  <c r="L184" i="12" s="1"/>
  <c r="M184" i="12" s="1"/>
  <c r="N184" i="12" s="1"/>
  <c r="J181" i="12"/>
  <c r="F186" i="12" l="1"/>
  <c r="K185" i="12"/>
  <c r="L185" i="12" s="1"/>
  <c r="M185" i="12" s="1"/>
  <c r="N185" i="12" s="1"/>
  <c r="J182" i="12"/>
  <c r="F187" i="12" l="1"/>
  <c r="K186" i="12"/>
  <c r="L186" i="12" s="1"/>
  <c r="M186" i="12" s="1"/>
  <c r="N186" i="12" s="1"/>
  <c r="J183" i="12"/>
  <c r="F188" i="12" l="1"/>
  <c r="K187" i="12"/>
  <c r="L187" i="12" s="1"/>
  <c r="M187" i="12" s="1"/>
  <c r="N187" i="12" s="1"/>
  <c r="J184" i="12"/>
  <c r="F189" i="12" l="1"/>
  <c r="K188" i="12"/>
  <c r="L188" i="12" s="1"/>
  <c r="M188" i="12" s="1"/>
  <c r="N188" i="12" s="1"/>
  <c r="J185" i="12"/>
  <c r="K189" i="12" l="1"/>
  <c r="L189" i="12" s="1"/>
  <c r="M189" i="12" s="1"/>
  <c r="N189" i="12" s="1"/>
  <c r="F190" i="12"/>
  <c r="J186" i="12"/>
  <c r="F191" i="12" l="1"/>
  <c r="K190" i="12"/>
  <c r="L190" i="12" s="1"/>
  <c r="M190" i="12" s="1"/>
  <c r="N190" i="12" s="1"/>
  <c r="J187" i="12"/>
  <c r="F192" i="12" l="1"/>
  <c r="K191" i="12"/>
  <c r="L191" i="12" s="1"/>
  <c r="M191" i="12" s="1"/>
  <c r="N191" i="12" s="1"/>
  <c r="J188" i="12"/>
  <c r="F193" i="12" l="1"/>
  <c r="K192" i="12"/>
  <c r="L192" i="12" s="1"/>
  <c r="M192" i="12" s="1"/>
  <c r="N192" i="12" s="1"/>
  <c r="J189" i="12"/>
  <c r="F194" i="12" l="1"/>
  <c r="K193" i="12"/>
  <c r="L193" i="12" s="1"/>
  <c r="M193" i="12" s="1"/>
  <c r="N193" i="12" s="1"/>
  <c r="J190" i="12"/>
  <c r="F195" i="12" l="1"/>
  <c r="K194" i="12"/>
  <c r="L194" i="12" s="1"/>
  <c r="M194" i="12" s="1"/>
  <c r="N194" i="12" s="1"/>
  <c r="J191" i="12"/>
  <c r="F196" i="12" l="1"/>
  <c r="K195" i="12"/>
  <c r="L195" i="12" s="1"/>
  <c r="M195" i="12" s="1"/>
  <c r="N195" i="12" s="1"/>
  <c r="J192" i="12"/>
  <c r="F197" i="12" l="1"/>
  <c r="K196" i="12"/>
  <c r="L196" i="12" s="1"/>
  <c r="M196" i="12" s="1"/>
  <c r="N196" i="12" s="1"/>
  <c r="J193" i="12"/>
  <c r="F198" i="12" l="1"/>
  <c r="K197" i="12"/>
  <c r="L197" i="12" s="1"/>
  <c r="M197" i="12" s="1"/>
  <c r="N197" i="12" s="1"/>
  <c r="J194" i="12"/>
  <c r="F199" i="12" l="1"/>
  <c r="K198" i="12"/>
  <c r="L198" i="12" s="1"/>
  <c r="M198" i="12" s="1"/>
  <c r="N198" i="12" s="1"/>
  <c r="J195" i="12"/>
  <c r="F200" i="12" l="1"/>
  <c r="K199" i="12"/>
  <c r="L199" i="12" s="1"/>
  <c r="M199" i="12" s="1"/>
  <c r="N199" i="12" s="1"/>
  <c r="J196" i="12"/>
  <c r="F201" i="12" l="1"/>
  <c r="K200" i="12"/>
  <c r="L200" i="12" s="1"/>
  <c r="M200" i="12" s="1"/>
  <c r="N200" i="12" s="1"/>
  <c r="J197" i="12"/>
  <c r="F202" i="12" l="1"/>
  <c r="K201" i="12"/>
  <c r="L201" i="12" s="1"/>
  <c r="M201" i="12" s="1"/>
  <c r="N201" i="12" s="1"/>
  <c r="J198" i="12"/>
  <c r="K202" i="12" l="1"/>
  <c r="L202" i="12" s="1"/>
  <c r="M202" i="12" s="1"/>
  <c r="N202" i="12" s="1"/>
  <c r="F203" i="12"/>
  <c r="J199" i="12"/>
  <c r="K203" i="12" l="1"/>
  <c r="L203" i="12" s="1"/>
  <c r="M203" i="12" s="1"/>
  <c r="N203" i="12" s="1"/>
  <c r="F204" i="12"/>
  <c r="J200" i="12"/>
  <c r="F205" i="12" l="1"/>
  <c r="K204" i="12"/>
  <c r="L204" i="12" s="1"/>
  <c r="M204" i="12" s="1"/>
  <c r="N204" i="12" s="1"/>
  <c r="J201" i="12"/>
  <c r="F206" i="12" l="1"/>
  <c r="K205" i="12"/>
  <c r="L205" i="12" s="1"/>
  <c r="M205" i="12" s="1"/>
  <c r="N205" i="12" s="1"/>
  <c r="J202" i="12"/>
  <c r="F207" i="12" l="1"/>
  <c r="K206" i="12"/>
  <c r="L206" i="12" s="1"/>
  <c r="M206" i="12" s="1"/>
  <c r="N206" i="12" s="1"/>
  <c r="J203" i="12"/>
  <c r="F208" i="12" l="1"/>
  <c r="K207" i="12"/>
  <c r="L207" i="12" s="1"/>
  <c r="M207" i="12" s="1"/>
  <c r="N207" i="12" s="1"/>
  <c r="J204" i="12"/>
  <c r="F209" i="12" l="1"/>
  <c r="K208" i="12"/>
  <c r="L208" i="12" s="1"/>
  <c r="M208" i="12" s="1"/>
  <c r="N208" i="12" s="1"/>
  <c r="J205" i="12"/>
  <c r="F210" i="12" l="1"/>
  <c r="K209" i="12"/>
  <c r="L209" i="12" s="1"/>
  <c r="M209" i="12" s="1"/>
  <c r="N209" i="12" s="1"/>
  <c r="J206" i="12"/>
  <c r="K210" i="12" l="1"/>
  <c r="L210" i="12" s="1"/>
  <c r="M210" i="12" s="1"/>
  <c r="N210" i="12" s="1"/>
  <c r="F211" i="12"/>
  <c r="J207" i="12"/>
  <c r="K211" i="12" l="1"/>
  <c r="L211" i="12" s="1"/>
  <c r="M211" i="12" s="1"/>
  <c r="N211" i="12" s="1"/>
  <c r="F212" i="12"/>
  <c r="J208" i="12"/>
  <c r="K212" i="12" l="1"/>
  <c r="L212" i="12" s="1"/>
  <c r="M212" i="12" s="1"/>
  <c r="N212" i="12" s="1"/>
  <c r="F213" i="12"/>
  <c r="J209" i="12"/>
  <c r="F214" i="12" l="1"/>
  <c r="K213" i="12"/>
  <c r="L213" i="12" s="1"/>
  <c r="M213" i="12" s="1"/>
  <c r="N213" i="12" s="1"/>
  <c r="J210" i="12"/>
  <c r="K214" i="12" l="1"/>
  <c r="L214" i="12" s="1"/>
  <c r="M214" i="12" s="1"/>
  <c r="N214" i="12" s="1"/>
  <c r="F215" i="12"/>
  <c r="J211" i="12"/>
  <c r="K215" i="12" l="1"/>
  <c r="L215" i="12" s="1"/>
  <c r="M215" i="12" s="1"/>
  <c r="N215" i="12" s="1"/>
  <c r="F216" i="12"/>
  <c r="J212" i="12"/>
  <c r="K216" i="12" l="1"/>
  <c r="L216" i="12" s="1"/>
  <c r="M216" i="12" s="1"/>
  <c r="N216" i="12" s="1"/>
  <c r="F217" i="12"/>
  <c r="J213" i="12"/>
  <c r="K217" i="12" l="1"/>
  <c r="L217" i="12" s="1"/>
  <c r="M217" i="12" s="1"/>
  <c r="N217" i="12" s="1"/>
  <c r="F218" i="12"/>
  <c r="J214" i="12"/>
  <c r="K218" i="12" l="1"/>
  <c r="L218" i="12" s="1"/>
  <c r="M218" i="12" s="1"/>
  <c r="N218" i="12" s="1"/>
  <c r="F219" i="12"/>
  <c r="J215" i="12"/>
  <c r="F220" i="12" l="1"/>
  <c r="K219" i="12"/>
  <c r="L219" i="12" s="1"/>
  <c r="M219" i="12" s="1"/>
  <c r="N219" i="12" s="1"/>
  <c r="J216" i="12"/>
  <c r="K220" i="12" l="1"/>
  <c r="L220" i="12" s="1"/>
  <c r="M220" i="12" s="1"/>
  <c r="N220" i="12" s="1"/>
  <c r="F221" i="12"/>
  <c r="J217" i="12"/>
  <c r="K221" i="12" l="1"/>
  <c r="L221" i="12" s="1"/>
  <c r="M221" i="12" s="1"/>
  <c r="N221" i="12" s="1"/>
  <c r="F222" i="12"/>
  <c r="J218" i="12"/>
  <c r="K222" i="12" l="1"/>
  <c r="L222" i="12" s="1"/>
  <c r="M222" i="12" s="1"/>
  <c r="N222" i="12" s="1"/>
  <c r="F223" i="12"/>
  <c r="J219" i="12"/>
  <c r="K223" i="12" l="1"/>
  <c r="L223" i="12" s="1"/>
  <c r="M223" i="12" s="1"/>
  <c r="N223" i="12" s="1"/>
  <c r="F224" i="12"/>
  <c r="J220" i="12"/>
  <c r="K224" i="12" l="1"/>
  <c r="L224" i="12" s="1"/>
  <c r="M224" i="12" s="1"/>
  <c r="N224" i="12" s="1"/>
  <c r="F225" i="12"/>
  <c r="J221" i="12"/>
  <c r="F226" i="12" l="1"/>
  <c r="K225" i="12"/>
  <c r="L225" i="12" s="1"/>
  <c r="M225" i="12" s="1"/>
  <c r="N225" i="12" s="1"/>
  <c r="J222" i="12"/>
  <c r="K226" i="12" l="1"/>
  <c r="L226" i="12" s="1"/>
  <c r="M226" i="12" s="1"/>
  <c r="N226" i="12" s="1"/>
  <c r="F227" i="12"/>
  <c r="J223" i="12"/>
  <c r="F228" i="12" l="1"/>
  <c r="K227" i="12"/>
  <c r="L227" i="12" s="1"/>
  <c r="M227" i="12" s="1"/>
  <c r="N227" i="12" s="1"/>
  <c r="J224" i="12"/>
  <c r="F229" i="12" l="1"/>
  <c r="K228" i="12"/>
  <c r="L228" i="12" s="1"/>
  <c r="M228" i="12" s="1"/>
  <c r="N228" i="12" s="1"/>
  <c r="J225" i="12"/>
  <c r="K229" i="12" l="1"/>
  <c r="L229" i="12" s="1"/>
  <c r="M229" i="12" s="1"/>
  <c r="N229" i="12" s="1"/>
  <c r="F230" i="12"/>
  <c r="J226" i="12"/>
  <c r="F231" i="12" l="1"/>
  <c r="K230" i="12"/>
  <c r="L230" i="12" s="1"/>
  <c r="M230" i="12" s="1"/>
  <c r="N230" i="12" s="1"/>
  <c r="J227" i="12"/>
  <c r="K231" i="12" l="1"/>
  <c r="L231" i="12" s="1"/>
  <c r="M231" i="12" s="1"/>
  <c r="N231" i="12" s="1"/>
  <c r="F232" i="12"/>
  <c r="J228" i="12"/>
  <c r="F233" i="12" l="1"/>
  <c r="K232" i="12"/>
  <c r="L232" i="12" s="1"/>
  <c r="M232" i="12" s="1"/>
  <c r="N232" i="12" s="1"/>
  <c r="J229" i="12"/>
  <c r="F234" i="12" l="1"/>
  <c r="K233" i="12"/>
  <c r="L233" i="12" s="1"/>
  <c r="M233" i="12" s="1"/>
  <c r="N233" i="12" s="1"/>
  <c r="J230" i="12"/>
  <c r="F235" i="12" l="1"/>
  <c r="K234" i="12"/>
  <c r="L234" i="12" s="1"/>
  <c r="M234" i="12" s="1"/>
  <c r="N234" i="12" s="1"/>
  <c r="J231" i="12"/>
  <c r="F236" i="12" l="1"/>
  <c r="K235" i="12"/>
  <c r="L235" i="12" s="1"/>
  <c r="M235" i="12" s="1"/>
  <c r="N235" i="12" s="1"/>
  <c r="J232" i="12"/>
  <c r="F237" i="12" l="1"/>
  <c r="K236" i="12"/>
  <c r="L236" i="12" s="1"/>
  <c r="M236" i="12" s="1"/>
  <c r="N236" i="12" s="1"/>
  <c r="J233" i="12"/>
  <c r="F238" i="12" l="1"/>
  <c r="K237" i="12"/>
  <c r="L237" i="12" s="1"/>
  <c r="M237" i="12" s="1"/>
  <c r="N237" i="12" s="1"/>
  <c r="J234" i="12"/>
  <c r="F239" i="12" l="1"/>
  <c r="K238" i="12"/>
  <c r="L238" i="12" s="1"/>
  <c r="M238" i="12" s="1"/>
  <c r="N238" i="12" s="1"/>
  <c r="J235" i="12"/>
  <c r="F240" i="12" l="1"/>
  <c r="K239" i="12"/>
  <c r="L239" i="12" s="1"/>
  <c r="M239" i="12" s="1"/>
  <c r="N239" i="12" s="1"/>
  <c r="J236" i="12"/>
  <c r="F241" i="12" l="1"/>
  <c r="K240" i="12"/>
  <c r="L240" i="12" s="1"/>
  <c r="M240" i="12" s="1"/>
  <c r="N240" i="12" s="1"/>
  <c r="J237" i="12"/>
  <c r="F242" i="12" l="1"/>
  <c r="K241" i="12"/>
  <c r="L241" i="12" s="1"/>
  <c r="M241" i="12" s="1"/>
  <c r="N241" i="12" s="1"/>
  <c r="J238" i="12"/>
  <c r="F243" i="12" l="1"/>
  <c r="K242" i="12"/>
  <c r="L242" i="12" s="1"/>
  <c r="M242" i="12" s="1"/>
  <c r="N242" i="12" s="1"/>
  <c r="J239" i="12"/>
  <c r="K243" i="12" l="1"/>
  <c r="L243" i="12" s="1"/>
  <c r="M243" i="12" s="1"/>
  <c r="N243" i="12" s="1"/>
  <c r="F244" i="12"/>
  <c r="J240" i="12"/>
  <c r="F245" i="12" l="1"/>
  <c r="K244" i="12"/>
  <c r="L244" i="12" s="1"/>
  <c r="M244" i="12" s="1"/>
  <c r="N244" i="12" s="1"/>
  <c r="J241" i="12"/>
  <c r="F246" i="12" l="1"/>
  <c r="K245" i="12"/>
  <c r="L245" i="12" s="1"/>
  <c r="M245" i="12" s="1"/>
  <c r="N245" i="12" s="1"/>
  <c r="J242" i="12"/>
  <c r="F247" i="12" l="1"/>
  <c r="K246" i="12"/>
  <c r="L246" i="12" s="1"/>
  <c r="M246" i="12" s="1"/>
  <c r="N246" i="12" s="1"/>
  <c r="J243" i="12"/>
  <c r="F248" i="12" l="1"/>
  <c r="K247" i="12"/>
  <c r="L247" i="12" s="1"/>
  <c r="M247" i="12" s="1"/>
  <c r="N247" i="12" s="1"/>
  <c r="J244" i="12"/>
  <c r="F249" i="12" l="1"/>
  <c r="K248" i="12"/>
  <c r="L248" i="12" s="1"/>
  <c r="M248" i="12" s="1"/>
  <c r="N248" i="12" s="1"/>
  <c r="J245" i="12"/>
  <c r="F250" i="12" l="1"/>
  <c r="K249" i="12"/>
  <c r="L249" i="12" s="1"/>
  <c r="M249" i="12" s="1"/>
  <c r="N249" i="12" s="1"/>
  <c r="J246" i="12"/>
  <c r="F251" i="12" l="1"/>
  <c r="K250" i="12"/>
  <c r="L250" i="12" s="1"/>
  <c r="M250" i="12" s="1"/>
  <c r="N250" i="12" s="1"/>
  <c r="J247" i="12"/>
  <c r="F252" i="12" l="1"/>
  <c r="K251" i="12"/>
  <c r="L251" i="12" s="1"/>
  <c r="M251" i="12" s="1"/>
  <c r="N251" i="12" s="1"/>
  <c r="J248" i="12"/>
  <c r="F253" i="12" l="1"/>
  <c r="K252" i="12"/>
  <c r="L252" i="12" s="1"/>
  <c r="M252" i="12" s="1"/>
  <c r="N252" i="12" s="1"/>
  <c r="J249" i="12"/>
  <c r="K253" i="12" l="1"/>
  <c r="L253" i="12" s="1"/>
  <c r="M253" i="12" s="1"/>
  <c r="N253" i="12" s="1"/>
  <c r="J250" i="12"/>
  <c r="F254" i="12" l="1"/>
  <c r="J251" i="12"/>
  <c r="F255" i="12" l="1"/>
  <c r="K254" i="12"/>
  <c r="L254" i="12" s="1"/>
  <c r="M254" i="12" s="1"/>
  <c r="N254" i="12" s="1"/>
  <c r="J252" i="12"/>
  <c r="K255" i="12" l="1"/>
  <c r="L255" i="12" s="1"/>
  <c r="M255" i="12" s="1"/>
  <c r="N255" i="12" s="1"/>
  <c r="F256" i="12"/>
  <c r="J253" i="12"/>
  <c r="F257" i="12" l="1"/>
  <c r="K256" i="12"/>
  <c r="L256" i="12" s="1"/>
  <c r="M256" i="12" s="1"/>
  <c r="N256" i="12" s="1"/>
  <c r="J254" i="12"/>
  <c r="F258" i="12" l="1"/>
  <c r="K257" i="12"/>
  <c r="L257" i="12" s="1"/>
  <c r="M257" i="12" s="1"/>
  <c r="N257" i="12" s="1"/>
  <c r="J255" i="12"/>
  <c r="F259" i="12" l="1"/>
  <c r="K258" i="12"/>
  <c r="L258" i="12" s="1"/>
  <c r="M258" i="12" s="1"/>
  <c r="N258" i="12" s="1"/>
  <c r="J256" i="12"/>
  <c r="F260" i="12" l="1"/>
  <c r="K259" i="12"/>
  <c r="L259" i="12" s="1"/>
  <c r="M259" i="12" s="1"/>
  <c r="N259" i="12" s="1"/>
  <c r="J257" i="12"/>
  <c r="F261" i="12" l="1"/>
  <c r="K260" i="12"/>
  <c r="L260" i="12" s="1"/>
  <c r="M260" i="12" s="1"/>
  <c r="N260" i="12" s="1"/>
  <c r="J258" i="12"/>
  <c r="K261" i="12" l="1"/>
  <c r="L261" i="12" s="1"/>
  <c r="M261" i="12" s="1"/>
  <c r="N261" i="12" s="1"/>
  <c r="F262" i="12"/>
  <c r="J259" i="12"/>
  <c r="F263" i="12" l="1"/>
  <c r="K262" i="12"/>
  <c r="L262" i="12" s="1"/>
  <c r="M262" i="12" s="1"/>
  <c r="N262" i="12" s="1"/>
  <c r="J260" i="12"/>
  <c r="F264" i="12" l="1"/>
  <c r="K263" i="12"/>
  <c r="L263" i="12" s="1"/>
  <c r="M263" i="12" s="1"/>
  <c r="N263" i="12" s="1"/>
  <c r="J261" i="12"/>
  <c r="K264" i="12" l="1"/>
  <c r="L264" i="12" s="1"/>
  <c r="M264" i="12" s="1"/>
  <c r="N264" i="12" s="1"/>
  <c r="F265" i="12"/>
  <c r="J262" i="12"/>
  <c r="F266" i="12" l="1"/>
  <c r="K265" i="12"/>
  <c r="L265" i="12" s="1"/>
  <c r="M265" i="12" s="1"/>
  <c r="N265" i="12" s="1"/>
  <c r="J263" i="12"/>
  <c r="F267" i="12" l="1"/>
  <c r="K266" i="12"/>
  <c r="L266" i="12" s="1"/>
  <c r="M266" i="12" s="1"/>
  <c r="N266" i="12" s="1"/>
  <c r="J264" i="12"/>
  <c r="F268" i="12" l="1"/>
  <c r="K267" i="12"/>
  <c r="L267" i="12" s="1"/>
  <c r="M267" i="12" s="1"/>
  <c r="N267" i="12" s="1"/>
  <c r="J265" i="12"/>
  <c r="F269" i="12" l="1"/>
  <c r="K268" i="12"/>
  <c r="L268" i="12" s="1"/>
  <c r="M268" i="12" s="1"/>
  <c r="N268" i="12" s="1"/>
  <c r="J266" i="12"/>
  <c r="F270" i="12" l="1"/>
  <c r="K269" i="12"/>
  <c r="L269" i="12" s="1"/>
  <c r="M269" i="12" s="1"/>
  <c r="N269" i="12" s="1"/>
  <c r="J267" i="12"/>
  <c r="F271" i="12" l="1"/>
  <c r="K270" i="12"/>
  <c r="L270" i="12" s="1"/>
  <c r="M270" i="12" s="1"/>
  <c r="N270" i="12" s="1"/>
  <c r="J268" i="12"/>
  <c r="F272" i="12" l="1"/>
  <c r="K271" i="12"/>
  <c r="L271" i="12" s="1"/>
  <c r="M271" i="12" s="1"/>
  <c r="N271" i="12" s="1"/>
  <c r="J269" i="12"/>
  <c r="F273" i="12" l="1"/>
  <c r="K272" i="12"/>
  <c r="L272" i="12" s="1"/>
  <c r="M272" i="12" s="1"/>
  <c r="N272" i="12" s="1"/>
  <c r="J270" i="12"/>
  <c r="K273" i="12" l="1"/>
  <c r="L273" i="12" s="1"/>
  <c r="M273" i="12" s="1"/>
  <c r="N273" i="12" s="1"/>
  <c r="F274" i="12"/>
  <c r="J271" i="12"/>
  <c r="F275" i="12" l="1"/>
  <c r="K274" i="12"/>
  <c r="L274" i="12" s="1"/>
  <c r="M274" i="12" s="1"/>
  <c r="N274" i="12" s="1"/>
  <c r="J272" i="12"/>
  <c r="F276" i="12" l="1"/>
  <c r="K275" i="12"/>
  <c r="L275" i="12" s="1"/>
  <c r="M275" i="12" s="1"/>
  <c r="N275" i="12" s="1"/>
  <c r="J273" i="12"/>
  <c r="F277" i="12" l="1"/>
  <c r="K276" i="12"/>
  <c r="L276" i="12" s="1"/>
  <c r="M276" i="12" s="1"/>
  <c r="N276" i="12" s="1"/>
  <c r="J274" i="12"/>
  <c r="K277" i="12" l="1"/>
  <c r="L277" i="12" s="1"/>
  <c r="M277" i="12" s="1"/>
  <c r="N277" i="12" s="1"/>
  <c r="F278" i="12"/>
  <c r="J275" i="12"/>
  <c r="F279" i="12" l="1"/>
  <c r="K278" i="12"/>
  <c r="L278" i="12" s="1"/>
  <c r="M278" i="12" s="1"/>
  <c r="N278" i="12" s="1"/>
  <c r="J276" i="12"/>
  <c r="K279" i="12" l="1"/>
  <c r="L279" i="12" s="1"/>
  <c r="M279" i="12" s="1"/>
  <c r="N279" i="12" s="1"/>
  <c r="F280" i="12"/>
  <c r="J277" i="12"/>
  <c r="F281" i="12" l="1"/>
  <c r="K280" i="12"/>
  <c r="L280" i="12" s="1"/>
  <c r="M280" i="12" s="1"/>
  <c r="N280" i="12" s="1"/>
  <c r="J278" i="12"/>
  <c r="F282" i="12" l="1"/>
  <c r="K281" i="12"/>
  <c r="L281" i="12" s="1"/>
  <c r="M281" i="12" s="1"/>
  <c r="N281" i="12" s="1"/>
  <c r="J279" i="12"/>
  <c r="F283" i="12" l="1"/>
  <c r="K282" i="12"/>
  <c r="L282" i="12" s="1"/>
  <c r="M282" i="12" s="1"/>
  <c r="N282" i="12" s="1"/>
  <c r="J280" i="12"/>
  <c r="F284" i="12" l="1"/>
  <c r="K283" i="12"/>
  <c r="L283" i="12" s="1"/>
  <c r="M283" i="12" s="1"/>
  <c r="N283" i="12" s="1"/>
  <c r="J281" i="12"/>
  <c r="F285" i="12" l="1"/>
  <c r="K284" i="12"/>
  <c r="L284" i="12" s="1"/>
  <c r="M284" i="12" s="1"/>
  <c r="N284" i="12" s="1"/>
  <c r="J282" i="12"/>
  <c r="F286" i="12" l="1"/>
  <c r="K285" i="12"/>
  <c r="L285" i="12" s="1"/>
  <c r="M285" i="12" s="1"/>
  <c r="N285" i="12" s="1"/>
  <c r="J283" i="12"/>
  <c r="F287" i="12" l="1"/>
  <c r="K286" i="12"/>
  <c r="L286" i="12" s="1"/>
  <c r="M286" i="12" s="1"/>
  <c r="N286" i="12" s="1"/>
  <c r="J284" i="12"/>
  <c r="F288" i="12" l="1"/>
  <c r="K287" i="12"/>
  <c r="L287" i="12" s="1"/>
  <c r="M287" i="12" s="1"/>
  <c r="N287" i="12" s="1"/>
  <c r="J285" i="12"/>
  <c r="F289" i="12" l="1"/>
  <c r="K288" i="12"/>
  <c r="L288" i="12" s="1"/>
  <c r="M288" i="12" s="1"/>
  <c r="N288" i="12" s="1"/>
  <c r="J286" i="12"/>
  <c r="F290" i="12" l="1"/>
  <c r="K289" i="12"/>
  <c r="L289" i="12" s="1"/>
  <c r="M289" i="12" s="1"/>
  <c r="N289" i="12" s="1"/>
  <c r="J287" i="12"/>
  <c r="K290" i="12" l="1"/>
  <c r="L290" i="12" s="1"/>
  <c r="M290" i="12" s="1"/>
  <c r="N290" i="12" s="1"/>
  <c r="F291" i="12"/>
  <c r="J288" i="12"/>
  <c r="K291" i="12" l="1"/>
  <c r="L291" i="12" s="1"/>
  <c r="M291" i="12" s="1"/>
  <c r="N291" i="12" s="1"/>
  <c r="F292" i="12"/>
  <c r="J289" i="12"/>
  <c r="K292" i="12" l="1"/>
  <c r="L292" i="12" s="1"/>
  <c r="M292" i="12" s="1"/>
  <c r="N292" i="12" s="1"/>
  <c r="F293" i="12"/>
  <c r="J290" i="12"/>
  <c r="F294" i="12" l="1"/>
  <c r="K293" i="12"/>
  <c r="L293" i="12" s="1"/>
  <c r="M293" i="12" s="1"/>
  <c r="N293" i="12" s="1"/>
  <c r="J291" i="12"/>
  <c r="F295" i="12" l="1"/>
  <c r="K294" i="12"/>
  <c r="L294" i="12" s="1"/>
  <c r="M294" i="12" s="1"/>
  <c r="N294" i="12" s="1"/>
  <c r="J292" i="12"/>
  <c r="F296" i="12" l="1"/>
  <c r="K295" i="12"/>
  <c r="L295" i="12" s="1"/>
  <c r="M295" i="12" s="1"/>
  <c r="N295" i="12" s="1"/>
  <c r="J293" i="12"/>
  <c r="F297" i="12" l="1"/>
  <c r="K296" i="12"/>
  <c r="L296" i="12" s="1"/>
  <c r="M296" i="12" s="1"/>
  <c r="N296" i="12" s="1"/>
  <c r="J294" i="12"/>
  <c r="K297" i="12" l="1"/>
  <c r="L297" i="12" s="1"/>
  <c r="M297" i="12" s="1"/>
  <c r="N297" i="12" s="1"/>
  <c r="F298" i="12"/>
  <c r="J295" i="12"/>
  <c r="F299" i="12" l="1"/>
  <c r="K298" i="12"/>
  <c r="L298" i="12" s="1"/>
  <c r="M298" i="12" s="1"/>
  <c r="N298" i="12" s="1"/>
  <c r="J296" i="12"/>
  <c r="F300" i="12" l="1"/>
  <c r="K299" i="12"/>
  <c r="L299" i="12" s="1"/>
  <c r="M299" i="12" s="1"/>
  <c r="N299" i="12" s="1"/>
  <c r="J297" i="12"/>
  <c r="K300" i="12" l="1"/>
  <c r="L300" i="12" s="1"/>
  <c r="M300" i="12" s="1"/>
  <c r="N300" i="12" s="1"/>
  <c r="F301" i="12"/>
  <c r="J298" i="12"/>
  <c r="F302" i="12" l="1"/>
  <c r="K301" i="12"/>
  <c r="L301" i="12" s="1"/>
  <c r="M301" i="12" s="1"/>
  <c r="N301" i="12" s="1"/>
  <c r="J299" i="12"/>
  <c r="K302" i="12" l="1"/>
  <c r="L302" i="12" s="1"/>
  <c r="M302" i="12" s="1"/>
  <c r="N302" i="12" s="1"/>
  <c r="F303" i="12"/>
  <c r="J300" i="12"/>
  <c r="K303" i="12" l="1"/>
  <c r="L303" i="12" s="1"/>
  <c r="M303" i="12" s="1"/>
  <c r="N303" i="12" s="1"/>
  <c r="F304" i="12"/>
  <c r="J301" i="12"/>
  <c r="F305" i="12" l="1"/>
  <c r="K304" i="12"/>
  <c r="L304" i="12" s="1"/>
  <c r="M304" i="12" s="1"/>
  <c r="N304" i="12" s="1"/>
  <c r="J302" i="12"/>
  <c r="K305" i="12" l="1"/>
  <c r="L305" i="12" s="1"/>
  <c r="M305" i="12" s="1"/>
  <c r="N305" i="12" s="1"/>
  <c r="F306" i="12"/>
  <c r="J303" i="12"/>
  <c r="F307" i="12" l="1"/>
  <c r="K306" i="12"/>
  <c r="L306" i="12" s="1"/>
  <c r="M306" i="12" s="1"/>
  <c r="N306" i="12" s="1"/>
  <c r="J304" i="12"/>
  <c r="F308" i="12" l="1"/>
  <c r="K307" i="12"/>
  <c r="L307" i="12" s="1"/>
  <c r="M307" i="12" s="1"/>
  <c r="N307" i="12" s="1"/>
  <c r="J305" i="12"/>
  <c r="F309" i="12" l="1"/>
  <c r="K308" i="12"/>
  <c r="L308" i="12" s="1"/>
  <c r="M308" i="12" s="1"/>
  <c r="N308" i="12" s="1"/>
  <c r="J306" i="12"/>
  <c r="K309" i="12" l="1"/>
  <c r="L309" i="12" s="1"/>
  <c r="M309" i="12" s="1"/>
  <c r="N309" i="12" s="1"/>
  <c r="F310" i="12"/>
  <c r="J307" i="12"/>
  <c r="K310" i="12" l="1"/>
  <c r="L310" i="12" s="1"/>
  <c r="M310" i="12" s="1"/>
  <c r="N310" i="12" s="1"/>
  <c r="F311" i="12"/>
  <c r="J308" i="12"/>
  <c r="K311" i="12" l="1"/>
  <c r="L311" i="12" s="1"/>
  <c r="M311" i="12" s="1"/>
  <c r="N311" i="12" s="1"/>
  <c r="F312" i="12"/>
  <c r="J309" i="12"/>
  <c r="K312" i="12" l="1"/>
  <c r="L312" i="12" s="1"/>
  <c r="M312" i="12" s="1"/>
  <c r="N312" i="12" s="1"/>
  <c r="F313" i="12"/>
  <c r="J310" i="12"/>
  <c r="F314" i="12" l="1"/>
  <c r="F505" i="12" s="1"/>
  <c r="K313" i="12"/>
  <c r="L313" i="12" s="1"/>
  <c r="M313" i="12" s="1"/>
  <c r="N313" i="12" s="1"/>
  <c r="J311" i="12"/>
  <c r="K314" i="12" l="1"/>
  <c r="L314" i="12" s="1"/>
  <c r="M314" i="12" s="1"/>
  <c r="N314" i="12" s="1"/>
  <c r="J312" i="12"/>
  <c r="J313" i="12" l="1"/>
  <c r="J314" i="12" l="1"/>
  <c r="X16" i="12" l="1"/>
  <c r="X14" i="12" l="1"/>
  <c r="X12" i="12"/>
  <c r="X13" i="12" s="1"/>
  <c r="W10" i="12" l="1"/>
  <c r="W14" i="12"/>
  <c r="W12" i="12"/>
  <c r="W13" i="12" s="1"/>
  <c r="W15" i="12" l="1"/>
  <c r="X15" i="12"/>
  <c r="X8" i="12" l="1"/>
  <c r="W9" i="12"/>
  <c r="W11" i="12"/>
  <c r="X11" i="12" s="1"/>
  <c r="X7" i="12" l="1"/>
  <c r="X10" i="12" l="1"/>
  <c r="X9" i="12"/>
</calcChain>
</file>

<file path=xl/sharedStrings.xml><?xml version="1.0" encoding="utf-8"?>
<sst xmlns="http://schemas.openxmlformats.org/spreadsheetml/2006/main" count="1381" uniqueCount="79">
  <si>
    <t>Nr.</t>
  </si>
  <si>
    <t>Data</t>
  </si>
  <si>
    <t>Rent</t>
  </si>
  <si>
    <t>Acum.</t>
  </si>
  <si>
    <t>Índice</t>
  </si>
  <si>
    <t>Tx CDI</t>
  </si>
  <si>
    <t>CDI</t>
  </si>
  <si>
    <t>Preço</t>
  </si>
  <si>
    <t>De:</t>
  </si>
  <si>
    <t>Até:</t>
  </si>
  <si>
    <t>Rent Per.</t>
  </si>
  <si>
    <t>Rent a.a.</t>
  </si>
  <si>
    <t>%CDI</t>
  </si>
  <si>
    <t>Maior Ret. Acum</t>
  </si>
  <si>
    <t>Menor Ret. Acum</t>
  </si>
  <si>
    <t>Vol. Per. Anualizada</t>
  </si>
  <si>
    <t>CDI a.a.</t>
  </si>
  <si>
    <t>Resumos Estatísticos</t>
  </si>
  <si>
    <t>Taxa Entrada</t>
  </si>
  <si>
    <t>Taxa de Saída</t>
  </si>
  <si>
    <t>Média</t>
  </si>
  <si>
    <t>Ampliude</t>
  </si>
  <si>
    <t>Diferença</t>
  </si>
  <si>
    <t>Máxima</t>
  </si>
  <si>
    <t>Mínima</t>
  </si>
  <si>
    <t>Juros</t>
  </si>
  <si>
    <t>PU Ajustado</t>
  </si>
  <si>
    <t>Jr CDI</t>
  </si>
  <si>
    <t>PU + JR CDI</t>
  </si>
  <si>
    <t>+ JR CDI</t>
  </si>
  <si>
    <t>07/21</t>
  </si>
  <si>
    <t>Faca 25</t>
  </si>
  <si>
    <t>LTN 25</t>
  </si>
  <si>
    <t>Venc.</t>
  </si>
  <si>
    <t>Tx Compra</t>
  </si>
  <si>
    <t>PU Curva</t>
  </si>
  <si>
    <t>-</t>
  </si>
  <si>
    <t>Taxa SELIC</t>
  </si>
  <si>
    <t>Dsv Pdr</t>
  </si>
  <si>
    <t>Moda</t>
  </si>
  <si>
    <t>Fator Diário</t>
  </si>
  <si>
    <t>Volume</t>
  </si>
  <si>
    <t>Nr. Operações</t>
  </si>
  <si>
    <t>( - ) Dados Insuficientes.</t>
  </si>
  <si>
    <t> </t>
  </si>
  <si>
    <t>(iii) Em 12/02/1988, houve também operações diretamente para o dia 18, com seis dias e dois over (saques), com taxa média de 115,72 % a.a.</t>
  </si>
  <si>
    <t>Em 30/12/1987, houve também operações diretamente para o dia 04/01/1988, com cinco dias e dois over (saques), com taxa média de 94,91 % a.a., referentes aos dias 30 e 31/12/1987, abandonando-se, neste caso, a taxa média do dia 31 (60,08 % a.a.).</t>
  </si>
  <si>
    <t>(ii) Em 23/12/1987, houve também operações diretamente para o dia 28, com cinco dias e um over (saque), com taxa média de 57,66% a.a.</t>
  </si>
  <si>
    <t>Com base no exposto, durante o período citado pode ocorrer  a inexistência de taxa para dias considerados como úteis (caso de segundas-feiras imediatamente anteriores a feriados, para onde os mesmos foram deslocados) assim como a existência de taxa para dias considerados como não úteis (caso dos feriados ocorridos entre segunda e sexta-feira, com exceção dos casos já citados).</t>
  </si>
  <si>
    <t>(i) De acordo com a lei nº 7.320 de 11/06/1985, revogada posteriormente pela lei nº 8.087 de 29/10/1990, foram comemorados por antecipação, nas segundas-feiras, os feriados que caíram nos demais dias da semana, com exceção dos que ocorreram nos sábados e domingos e os dos dias 1º de janeiro (Confraternização Universal), 7 de setembro (Dia da Independência), 25 de dezembro (Natal) e Sexta-Feira Santa.</t>
  </si>
  <si>
    <t>Observações localizadas:</t>
  </si>
  <si>
    <t xml:space="preserve">     </t>
  </si>
  <si>
    <t>(IV) A partir de 02/01/1991, inclusão de taxas mínimas, máximas e modais, além do desvio padrão.</t>
  </si>
  <si>
    <t>(III) A partir de 01/06/1990, somente taxas do Extra-Grupo.</t>
  </si>
  <si>
    <t>(II) De 02/05/1988 a 31/05/1990, divisão em Extra-Grupo, Intra-Grupo e Total, sendo o acumulado mensal apenas do Extra-Grupo.</t>
  </si>
  <si>
    <t>(I) Até 29/04/1988, somente taxas envolvendo todas as operações de DI Over.</t>
  </si>
  <si>
    <t>Observações a respeito da amostra / base de cálculo da taxa:</t>
  </si>
  <si>
    <t>(c) A partir de 01/01/1998, taxas médias diárias de DI-Over e de SELIC divulgadas ao ano de 252 dias úteis, com expressão exponencial.</t>
  </si>
  <si>
    <t xml:space="preserve"> Entre 01/06/1990 e 31/12/1997, somente taxas diárias expressas linear ao mês.</t>
  </si>
  <si>
    <t>(b) Até 31/05/1990, taxas divulgadas ao ano de 360 dias, com expressão linear.</t>
  </si>
  <si>
    <t>(a) Até 30/06/1989, as taxas dos dias que precediam a fins de semana e feriados eram divididas pelo número de dias destes, de forma a mostrar a taxa over paga pelos dias não úteis.</t>
  </si>
  <si>
    <t>Observações a respeito da formulação da taxa:</t>
  </si>
  <si>
    <t xml:space="preserve">           </t>
  </si>
  <si>
    <t>(7) Em Julho/1994, com a implantação do Plano Real, com divisão de valores financeiros por 2.750,00 passando o volume financeiro a ser registrado em milhares de Reais.</t>
  </si>
  <si>
    <t>(6) A partir de 01/11/1993, em virtude do crescimento do volume, o mesmo passa a ser divulgado em CR$ bilhões.</t>
  </si>
  <si>
    <t>(5) Instituído em 02/08/1993, o Cruzeiro Real (CR$) , com corte de três zeros do Cruzeiro; volume em CR$ milhões.</t>
  </si>
  <si>
    <t>(4) A partir de 01/04/1992, em virtude do crescente volume, o mesmo passa a ser divulgado em Cr$ bilhões.</t>
  </si>
  <si>
    <t>(3) A partir de 15/03/1990, restabelecido o Cruzeiro (Cr$) como moeda nacional. Volume em Cr$ milhões.</t>
  </si>
  <si>
    <t>(2) A partir de 16/01/1989, corte de três zeros no Cruzado, passando a Cruzado Novo. Volume em NCz$ milhões.</t>
  </si>
  <si>
    <t>(1) Anos 1986, 1987 e 1988, volume em Cz$ milhões (Cruzado).</t>
  </si>
  <si>
    <t>Observações a respeito de mudança de moeda / volume:</t>
  </si>
  <si>
    <t>!DI-CETIP (over)</t>
  </si>
  <si>
    <t>De: 03/08/2021 --&gt;  Até: 27/10/2022</t>
  </si>
  <si>
    <t>DI - Depósito Interfinanceiro - Taxas - DI PRÉ - Over</t>
  </si>
  <si>
    <t>B3</t>
  </si>
  <si>
    <t>https://www.b3.com.br/pt_br/market-data-e-indices/indices/indices-de-segmentos-e-setoriais/serie-historica-do-di.htm</t>
  </si>
  <si>
    <t>Tx CDI &lt;</t>
  </si>
  <si>
    <t>Tx CDI &gt;</t>
  </si>
  <si>
    <t>Preço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</si>
</sst>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&quot;Cr$&quot;\ * #,##0_);_(&quot;Cr$&quot;\ * \(#,##0\);_(&quot;Cr$&quot;\ * &quot;-&quot;_);_(@_)"/>
    <numFmt numFmtId="165" formatCode="&quot;Cr$&quot;\ #,##0.00_);[Red]\(&quot;Cr$&quot;\ #,##0.00\)"/>
    <numFmt numFmtId="166" formatCode="_([$€]* #,##0.00_);_([$€]* \(#,##0.00\);_([$€]* &quot;-&quot;??_);_(@_)"/>
    <numFmt numFmtId="167" formatCode="_(* #,##0.00_);_(* \(#,##0.00\);_(* &quot;-&quot;??_);_(@_)"/>
    <numFmt numFmtId="168" formatCode="#,##0.0000"/>
    <numFmt numFmtId="169" formatCode="#,##0.000000"/>
  </numFmts>
  <fonts count="2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7"/>
      <color indexed="12"/>
      <name val="Arial"/>
      <family val="2"/>
    </font>
    <font>
      <sz val="7"/>
      <color indexed="62"/>
      <name val="Arial"/>
      <family val="2"/>
    </font>
    <font>
      <sz val="10"/>
      <color indexed="22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b/>
      <sz val="10"/>
      <color rgb="FFC00000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25">
    <xf numFmtId="0" fontId="0" fillId="0" borderId="0"/>
    <xf numFmtId="0" fontId="2" fillId="0" borderId="0"/>
    <xf numFmtId="3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51">
    <xf numFmtId="0" fontId="0" fillId="0" borderId="0" xfId="0"/>
    <xf numFmtId="14" fontId="3" fillId="0" borderId="0" xfId="1" applyNumberFormat="1" applyFont="1" applyAlignment="1">
      <alignment horizontal="center" vertical="center"/>
    </xf>
    <xf numFmtId="14" fontId="4" fillId="0" borderId="0" xfId="1" applyNumberFormat="1" applyFont="1" applyAlignment="1">
      <alignment horizontal="center" vertical="center"/>
    </xf>
    <xf numFmtId="0" fontId="2" fillId="0" borderId="0" xfId="1"/>
    <xf numFmtId="0" fontId="1" fillId="0" borderId="0" xfId="0" applyFont="1"/>
    <xf numFmtId="0" fontId="1" fillId="0" borderId="0" xfId="0" applyFont="1" applyAlignment="1">
      <alignment horizontal="center"/>
    </xf>
    <xf numFmtId="0" fontId="11" fillId="0" borderId="0" xfId="0" applyFont="1"/>
    <xf numFmtId="14" fontId="13" fillId="0" borderId="0" xfId="0" applyNumberFormat="1" applyFont="1"/>
    <xf numFmtId="168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14" fontId="0" fillId="0" borderId="0" xfId="0" applyNumberFormat="1"/>
    <xf numFmtId="0" fontId="0" fillId="3" borderId="0" xfId="0" applyFill="1"/>
    <xf numFmtId="2" fontId="0" fillId="3" borderId="0" xfId="0" applyNumberFormat="1" applyFill="1"/>
    <xf numFmtId="0" fontId="0" fillId="4" borderId="0" xfId="0" applyFill="1"/>
    <xf numFmtId="2" fontId="0" fillId="4" borderId="0" xfId="0" applyNumberFormat="1" applyFill="1"/>
    <xf numFmtId="0" fontId="0" fillId="5" borderId="0" xfId="0" applyFill="1"/>
    <xf numFmtId="2" fontId="0" fillId="5" borderId="0" xfId="0" applyNumberFormat="1" applyFill="1"/>
    <xf numFmtId="14" fontId="1" fillId="6" borderId="0" xfId="0" applyNumberFormat="1" applyFont="1" applyFill="1" applyAlignment="1">
      <alignment horizontal="center"/>
    </xf>
    <xf numFmtId="14" fontId="10" fillId="6" borderId="0" xfId="0" applyNumberFormat="1" applyFont="1" applyFill="1" applyAlignment="1">
      <alignment horizontal="center"/>
    </xf>
    <xf numFmtId="0" fontId="1" fillId="6" borderId="0" xfId="0" applyFont="1" applyFill="1" applyAlignment="1">
      <alignment horizontal="center"/>
    </xf>
    <xf numFmtId="14" fontId="1" fillId="7" borderId="0" xfId="0" applyNumberFormat="1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0" fillId="8" borderId="0" xfId="0" applyFont="1" applyFill="1" applyAlignment="1">
      <alignment horizontal="center"/>
    </xf>
    <xf numFmtId="14" fontId="1" fillId="6" borderId="0" xfId="0" quotePrefix="1" applyNumberFormat="1" applyFont="1" applyFill="1" applyAlignment="1">
      <alignment horizontal="center"/>
    </xf>
    <xf numFmtId="14" fontId="0" fillId="9" borderId="0" xfId="0" applyNumberFormat="1" applyFill="1"/>
    <xf numFmtId="0" fontId="14" fillId="6" borderId="0" xfId="0" applyFont="1" applyFill="1"/>
    <xf numFmtId="0" fontId="15" fillId="10" borderId="0" xfId="0" applyFont="1" applyFill="1"/>
    <xf numFmtId="0" fontId="14" fillId="7" borderId="0" xfId="0" applyFont="1" applyFill="1"/>
    <xf numFmtId="0" fontId="14" fillId="7" borderId="0" xfId="0" applyFont="1" applyFill="1" applyAlignment="1">
      <alignment horizontal="left" indent="1"/>
    </xf>
    <xf numFmtId="0" fontId="14" fillId="6" borderId="0" xfId="0" applyFont="1" applyFill="1" applyAlignment="1">
      <alignment horizontal="left" indent="1"/>
    </xf>
    <xf numFmtId="14" fontId="16" fillId="3" borderId="0" xfId="0" applyNumberFormat="1" applyFont="1" applyFill="1"/>
    <xf numFmtId="0" fontId="14" fillId="6" borderId="0" xfId="0" applyFont="1" applyFill="1" applyAlignment="1">
      <alignment horizontal="right"/>
    </xf>
    <xf numFmtId="0" fontId="14" fillId="7" borderId="0" xfId="0" applyFont="1" applyFill="1" applyAlignment="1">
      <alignment horizontal="right"/>
    </xf>
    <xf numFmtId="14" fontId="16" fillId="4" borderId="0" xfId="0" applyNumberFormat="1" applyFont="1" applyFill="1"/>
    <xf numFmtId="4" fontId="12" fillId="2" borderId="0" xfId="0" applyNumberFormat="1" applyFont="1" applyFill="1" applyAlignment="1">
      <alignment horizontal="center" vertical="center"/>
    </xf>
    <xf numFmtId="4" fontId="0" fillId="3" borderId="0" xfId="0" applyNumberFormat="1" applyFill="1"/>
    <xf numFmtId="4" fontId="0" fillId="0" borderId="0" xfId="0" applyNumberFormat="1"/>
    <xf numFmtId="14" fontId="10" fillId="11" borderId="0" xfId="0" applyNumberFormat="1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14" fontId="1" fillId="11" borderId="0" xfId="0" quotePrefix="1" applyNumberFormat="1" applyFont="1" applyFill="1" applyAlignment="1">
      <alignment horizontal="center"/>
    </xf>
    <xf numFmtId="4" fontId="0" fillId="6" borderId="0" xfId="0" applyNumberFormat="1" applyFill="1"/>
    <xf numFmtId="0" fontId="0" fillId="6" borderId="0" xfId="0" applyFill="1"/>
    <xf numFmtId="2" fontId="0" fillId="6" borderId="0" xfId="0" applyNumberFormat="1" applyFill="1"/>
    <xf numFmtId="0" fontId="17" fillId="0" borderId="0" xfId="0" quotePrefix="1" applyFont="1" applyAlignment="1">
      <alignment horizontal="center" vertical="center"/>
    </xf>
    <xf numFmtId="4" fontId="14" fillId="10" borderId="0" xfId="0" applyNumberFormat="1" applyFont="1" applyFill="1" applyAlignment="1">
      <alignment horizontal="center" vertical="center"/>
    </xf>
    <xf numFmtId="0" fontId="10" fillId="10" borderId="0" xfId="0" applyFont="1" applyFill="1" applyAlignment="1">
      <alignment horizontal="center"/>
    </xf>
    <xf numFmtId="168" fontId="0" fillId="0" borderId="0" xfId="0" applyNumberFormat="1"/>
    <xf numFmtId="169" fontId="12" fillId="0" borderId="0" xfId="0" applyNumberFormat="1" applyFont="1"/>
    <xf numFmtId="0" fontId="19" fillId="0" borderId="0" xfId="24" applyFont="1"/>
    <xf numFmtId="0" fontId="20" fillId="10" borderId="0" xfId="0" applyFont="1" applyFill="1" applyAlignment="1">
      <alignment horizontal="center"/>
    </xf>
    <xf numFmtId="168" fontId="21" fillId="0" borderId="0" xfId="0" applyNumberFormat="1" applyFont="1"/>
  </cellXfs>
  <cellStyles count="25">
    <cellStyle name="Comma0" xfId="2" xr:uid="{00000000-0005-0000-0000-000000000000}"/>
    <cellStyle name="Currency [0]_JOGO1" xfId="3" xr:uid="{00000000-0005-0000-0000-000001000000}"/>
    <cellStyle name="Currency_B&amp;SOKG" xfId="4" xr:uid="{00000000-0005-0000-0000-000002000000}"/>
    <cellStyle name="Currency0" xfId="5" xr:uid="{00000000-0005-0000-0000-000003000000}"/>
    <cellStyle name="Euro" xfId="6" xr:uid="{00000000-0005-0000-0000-000004000000}"/>
    <cellStyle name="Euro 2" xfId="7" xr:uid="{00000000-0005-0000-0000-000005000000}"/>
    <cellStyle name="Excel Built-in Normal" xfId="8" xr:uid="{00000000-0005-0000-0000-000006000000}"/>
    <cellStyle name="Hiperlink" xfId="24" builtinId="8"/>
    <cellStyle name="Hyperlink seguido_% OPCOM" xfId="9" xr:uid="{00000000-0005-0000-0000-000007000000}"/>
    <cellStyle name="Hyperlink_% OPCOM" xfId="10" xr:uid="{00000000-0005-0000-0000-000008000000}"/>
    <cellStyle name="Normal" xfId="0" builtinId="0"/>
    <cellStyle name="Normal 2" xfId="1" xr:uid="{00000000-0005-0000-0000-00000A000000}"/>
    <cellStyle name="Normal 2 2" xfId="11" xr:uid="{00000000-0005-0000-0000-00000B000000}"/>
    <cellStyle name="Normal 2 3" xfId="12" xr:uid="{00000000-0005-0000-0000-00000C000000}"/>
    <cellStyle name="Normal 2 4" xfId="13" xr:uid="{00000000-0005-0000-0000-00000D000000}"/>
    <cellStyle name="Normal 2_TESOURO" xfId="14" xr:uid="{00000000-0005-0000-0000-00000E000000}"/>
    <cellStyle name="Normal 3" xfId="15" xr:uid="{00000000-0005-0000-0000-00000F000000}"/>
    <cellStyle name="Normal 4" xfId="16" xr:uid="{00000000-0005-0000-0000-000010000000}"/>
    <cellStyle name="Normal 5" xfId="17" xr:uid="{00000000-0005-0000-0000-000011000000}"/>
    <cellStyle name="OT" xfId="18" xr:uid="{00000000-0005-0000-0000-000012000000}"/>
    <cellStyle name="Porcentagem 2" xfId="19" xr:uid="{00000000-0005-0000-0000-000013000000}"/>
    <cellStyle name="Vírgula 2" xfId="20" xr:uid="{00000000-0005-0000-0000-000014000000}"/>
    <cellStyle name="Vírgula 2 2" xfId="21" xr:uid="{00000000-0005-0000-0000-000015000000}"/>
    <cellStyle name="Vírgula 2 3" xfId="22" xr:uid="{00000000-0005-0000-0000-000016000000}"/>
    <cellStyle name="Vírgula 3" xfId="23" xr:uid="{00000000-0005-0000-0000-000017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sharedStrings" Target="sharedStrings.xml"/><Relationship Id="rId5" Type="http://schemas.openxmlformats.org/officeDocument/2006/relationships/chartsheet" Target="chartsheets/sheet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530507617473905E-2"/>
          <c:y val="9.2052701333125445E-2"/>
          <c:w val="0.89576520358215173"/>
          <c:h val="0.74284181804007177"/>
        </c:manualLayout>
      </c:layout>
      <c:lineChart>
        <c:grouping val="standard"/>
        <c:varyColors val="0"/>
        <c:ser>
          <c:idx val="3"/>
          <c:order val="3"/>
          <c:tx>
            <c:strRef>
              <c:f>'NTN-F'!$C$1</c:f>
              <c:strCache>
                <c:ptCount val="1"/>
                <c:pt idx="0">
                  <c:v>Faca 25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'NTN-F'!$B$3:$B$988</c:f>
              <c:numCache>
                <c:formatCode>m/d/yyyy</c:formatCode>
                <c:ptCount val="986"/>
                <c:pt idx="0">
                  <c:v>44411</c:v>
                </c:pt>
                <c:pt idx="1">
                  <c:v>44412</c:v>
                </c:pt>
                <c:pt idx="2">
                  <c:v>44413</c:v>
                </c:pt>
                <c:pt idx="3">
                  <c:v>44414</c:v>
                </c:pt>
                <c:pt idx="4">
                  <c:v>44417</c:v>
                </c:pt>
                <c:pt idx="5">
                  <c:v>44418</c:v>
                </c:pt>
                <c:pt idx="6">
                  <c:v>44419</c:v>
                </c:pt>
                <c:pt idx="7">
                  <c:v>44420</c:v>
                </c:pt>
                <c:pt idx="8">
                  <c:v>44421</c:v>
                </c:pt>
                <c:pt idx="9">
                  <c:v>44424</c:v>
                </c:pt>
                <c:pt idx="10">
                  <c:v>44425</c:v>
                </c:pt>
                <c:pt idx="11">
                  <c:v>44426</c:v>
                </c:pt>
                <c:pt idx="12">
                  <c:v>44427</c:v>
                </c:pt>
                <c:pt idx="13">
                  <c:v>44428</c:v>
                </c:pt>
                <c:pt idx="14">
                  <c:v>44431</c:v>
                </c:pt>
                <c:pt idx="15">
                  <c:v>44432</c:v>
                </c:pt>
                <c:pt idx="16">
                  <c:v>44433</c:v>
                </c:pt>
                <c:pt idx="17">
                  <c:v>44434</c:v>
                </c:pt>
                <c:pt idx="18">
                  <c:v>44435</c:v>
                </c:pt>
                <c:pt idx="19">
                  <c:v>44438</c:v>
                </c:pt>
                <c:pt idx="20">
                  <c:v>44439</c:v>
                </c:pt>
                <c:pt idx="21">
                  <c:v>44440</c:v>
                </c:pt>
                <c:pt idx="22">
                  <c:v>44441</c:v>
                </c:pt>
                <c:pt idx="23">
                  <c:v>44442</c:v>
                </c:pt>
                <c:pt idx="24">
                  <c:v>44445</c:v>
                </c:pt>
                <c:pt idx="25">
                  <c:v>44447</c:v>
                </c:pt>
                <c:pt idx="26">
                  <c:v>44448</c:v>
                </c:pt>
                <c:pt idx="27">
                  <c:v>44449</c:v>
                </c:pt>
                <c:pt idx="28">
                  <c:v>44452</c:v>
                </c:pt>
                <c:pt idx="29">
                  <c:v>44453</c:v>
                </c:pt>
                <c:pt idx="30">
                  <c:v>44454</c:v>
                </c:pt>
                <c:pt idx="31">
                  <c:v>44455</c:v>
                </c:pt>
                <c:pt idx="32">
                  <c:v>44456</c:v>
                </c:pt>
                <c:pt idx="33">
                  <c:v>44459</c:v>
                </c:pt>
                <c:pt idx="34">
                  <c:v>44460</c:v>
                </c:pt>
                <c:pt idx="35">
                  <c:v>44461</c:v>
                </c:pt>
                <c:pt idx="36">
                  <c:v>44462</c:v>
                </c:pt>
                <c:pt idx="37">
                  <c:v>44463</c:v>
                </c:pt>
                <c:pt idx="38">
                  <c:v>44466</c:v>
                </c:pt>
                <c:pt idx="39">
                  <c:v>44467</c:v>
                </c:pt>
                <c:pt idx="40">
                  <c:v>44468</c:v>
                </c:pt>
                <c:pt idx="41">
                  <c:v>44469</c:v>
                </c:pt>
                <c:pt idx="42">
                  <c:v>44470</c:v>
                </c:pt>
                <c:pt idx="43">
                  <c:v>44473</c:v>
                </c:pt>
                <c:pt idx="44">
                  <c:v>44474</c:v>
                </c:pt>
                <c:pt idx="45">
                  <c:v>44475</c:v>
                </c:pt>
                <c:pt idx="46">
                  <c:v>44476</c:v>
                </c:pt>
                <c:pt idx="47">
                  <c:v>44477</c:v>
                </c:pt>
                <c:pt idx="48">
                  <c:v>44480</c:v>
                </c:pt>
                <c:pt idx="49">
                  <c:v>44482</c:v>
                </c:pt>
                <c:pt idx="50">
                  <c:v>44483</c:v>
                </c:pt>
                <c:pt idx="51">
                  <c:v>44484</c:v>
                </c:pt>
                <c:pt idx="52">
                  <c:v>44487</c:v>
                </c:pt>
                <c:pt idx="53">
                  <c:v>44488</c:v>
                </c:pt>
                <c:pt idx="54">
                  <c:v>44489</c:v>
                </c:pt>
                <c:pt idx="55">
                  <c:v>44490</c:v>
                </c:pt>
                <c:pt idx="56">
                  <c:v>44491</c:v>
                </c:pt>
                <c:pt idx="57">
                  <c:v>44494</c:v>
                </c:pt>
                <c:pt idx="58">
                  <c:v>44495</c:v>
                </c:pt>
                <c:pt idx="59">
                  <c:v>44496</c:v>
                </c:pt>
                <c:pt idx="60">
                  <c:v>44497</c:v>
                </c:pt>
                <c:pt idx="61">
                  <c:v>44498</c:v>
                </c:pt>
                <c:pt idx="62">
                  <c:v>44501</c:v>
                </c:pt>
                <c:pt idx="63">
                  <c:v>44503</c:v>
                </c:pt>
                <c:pt idx="64">
                  <c:v>44504</c:v>
                </c:pt>
                <c:pt idx="65">
                  <c:v>44505</c:v>
                </c:pt>
                <c:pt idx="66">
                  <c:v>44508</c:v>
                </c:pt>
                <c:pt idx="67">
                  <c:v>44509</c:v>
                </c:pt>
                <c:pt idx="68">
                  <c:v>44510</c:v>
                </c:pt>
                <c:pt idx="69">
                  <c:v>44511</c:v>
                </c:pt>
                <c:pt idx="70">
                  <c:v>44512</c:v>
                </c:pt>
                <c:pt idx="71">
                  <c:v>44516</c:v>
                </c:pt>
                <c:pt idx="72">
                  <c:v>44517</c:v>
                </c:pt>
                <c:pt idx="73">
                  <c:v>44518</c:v>
                </c:pt>
                <c:pt idx="74">
                  <c:v>44519</c:v>
                </c:pt>
                <c:pt idx="75">
                  <c:v>44522</c:v>
                </c:pt>
                <c:pt idx="76">
                  <c:v>44523</c:v>
                </c:pt>
                <c:pt idx="77">
                  <c:v>44524</c:v>
                </c:pt>
                <c:pt idx="78">
                  <c:v>44525</c:v>
                </c:pt>
                <c:pt idx="79">
                  <c:v>44526</c:v>
                </c:pt>
                <c:pt idx="80">
                  <c:v>44529</c:v>
                </c:pt>
                <c:pt idx="81">
                  <c:v>44530</c:v>
                </c:pt>
                <c:pt idx="82">
                  <c:v>44531</c:v>
                </c:pt>
                <c:pt idx="83">
                  <c:v>44532</c:v>
                </c:pt>
                <c:pt idx="84">
                  <c:v>44533</c:v>
                </c:pt>
                <c:pt idx="85">
                  <c:v>44536</c:v>
                </c:pt>
                <c:pt idx="86">
                  <c:v>44537</c:v>
                </c:pt>
                <c:pt idx="87">
                  <c:v>44538</c:v>
                </c:pt>
                <c:pt idx="88">
                  <c:v>44539</c:v>
                </c:pt>
                <c:pt idx="89">
                  <c:v>44540</c:v>
                </c:pt>
                <c:pt idx="90">
                  <c:v>44543</c:v>
                </c:pt>
                <c:pt idx="91">
                  <c:v>44544</c:v>
                </c:pt>
                <c:pt idx="92">
                  <c:v>44545</c:v>
                </c:pt>
                <c:pt idx="93">
                  <c:v>44546</c:v>
                </c:pt>
                <c:pt idx="94">
                  <c:v>44547</c:v>
                </c:pt>
                <c:pt idx="95">
                  <c:v>44550</c:v>
                </c:pt>
                <c:pt idx="96">
                  <c:v>44551</c:v>
                </c:pt>
                <c:pt idx="97">
                  <c:v>44552</c:v>
                </c:pt>
                <c:pt idx="98">
                  <c:v>44553</c:v>
                </c:pt>
                <c:pt idx="99">
                  <c:v>44554</c:v>
                </c:pt>
                <c:pt idx="100">
                  <c:v>44557</c:v>
                </c:pt>
                <c:pt idx="101">
                  <c:v>44558</c:v>
                </c:pt>
                <c:pt idx="102">
                  <c:v>44559</c:v>
                </c:pt>
                <c:pt idx="103">
                  <c:v>44560</c:v>
                </c:pt>
                <c:pt idx="104">
                  <c:v>44561</c:v>
                </c:pt>
                <c:pt idx="105">
                  <c:v>44564</c:v>
                </c:pt>
                <c:pt idx="106">
                  <c:v>44565</c:v>
                </c:pt>
                <c:pt idx="107">
                  <c:v>44566</c:v>
                </c:pt>
                <c:pt idx="108">
                  <c:v>44567</c:v>
                </c:pt>
                <c:pt idx="109">
                  <c:v>44568</c:v>
                </c:pt>
                <c:pt idx="110">
                  <c:v>44571</c:v>
                </c:pt>
                <c:pt idx="111">
                  <c:v>44572</c:v>
                </c:pt>
                <c:pt idx="112">
                  <c:v>44573</c:v>
                </c:pt>
                <c:pt idx="113">
                  <c:v>44574</c:v>
                </c:pt>
                <c:pt idx="114">
                  <c:v>44575</c:v>
                </c:pt>
                <c:pt idx="115">
                  <c:v>44578</c:v>
                </c:pt>
                <c:pt idx="116">
                  <c:v>44579</c:v>
                </c:pt>
                <c:pt idx="117">
                  <c:v>44580</c:v>
                </c:pt>
                <c:pt idx="118">
                  <c:v>44581</c:v>
                </c:pt>
                <c:pt idx="119">
                  <c:v>44582</c:v>
                </c:pt>
                <c:pt idx="120">
                  <c:v>44585</c:v>
                </c:pt>
                <c:pt idx="121">
                  <c:v>44586</c:v>
                </c:pt>
                <c:pt idx="122">
                  <c:v>44587</c:v>
                </c:pt>
                <c:pt idx="123">
                  <c:v>44588</c:v>
                </c:pt>
                <c:pt idx="124">
                  <c:v>44589</c:v>
                </c:pt>
                <c:pt idx="125">
                  <c:v>44592</c:v>
                </c:pt>
                <c:pt idx="126">
                  <c:v>44593</c:v>
                </c:pt>
                <c:pt idx="127">
                  <c:v>44594</c:v>
                </c:pt>
                <c:pt idx="128">
                  <c:v>44595</c:v>
                </c:pt>
                <c:pt idx="129">
                  <c:v>44596</c:v>
                </c:pt>
                <c:pt idx="130">
                  <c:v>44599</c:v>
                </c:pt>
                <c:pt idx="131">
                  <c:v>44600</c:v>
                </c:pt>
                <c:pt idx="132">
                  <c:v>44601</c:v>
                </c:pt>
                <c:pt idx="133">
                  <c:v>44602</c:v>
                </c:pt>
                <c:pt idx="134">
                  <c:v>44603</c:v>
                </c:pt>
                <c:pt idx="135">
                  <c:v>44606</c:v>
                </c:pt>
                <c:pt idx="136">
                  <c:v>44607</c:v>
                </c:pt>
                <c:pt idx="137">
                  <c:v>44608</c:v>
                </c:pt>
                <c:pt idx="138">
                  <c:v>44609</c:v>
                </c:pt>
                <c:pt idx="139">
                  <c:v>44610</c:v>
                </c:pt>
                <c:pt idx="140">
                  <c:v>44613</c:v>
                </c:pt>
                <c:pt idx="141">
                  <c:v>44614</c:v>
                </c:pt>
                <c:pt idx="142">
                  <c:v>44615</c:v>
                </c:pt>
                <c:pt idx="143">
                  <c:v>44616</c:v>
                </c:pt>
                <c:pt idx="144">
                  <c:v>44617</c:v>
                </c:pt>
                <c:pt idx="145">
                  <c:v>44622</c:v>
                </c:pt>
                <c:pt idx="146">
                  <c:v>44623</c:v>
                </c:pt>
                <c:pt idx="147">
                  <c:v>44624</c:v>
                </c:pt>
                <c:pt idx="148">
                  <c:v>44627</c:v>
                </c:pt>
                <c:pt idx="149">
                  <c:v>44628</c:v>
                </c:pt>
                <c:pt idx="150">
                  <c:v>44629</c:v>
                </c:pt>
                <c:pt idx="151">
                  <c:v>44630</c:v>
                </c:pt>
                <c:pt idx="152">
                  <c:v>44631</c:v>
                </c:pt>
                <c:pt idx="153">
                  <c:v>44634</c:v>
                </c:pt>
                <c:pt idx="154">
                  <c:v>44635</c:v>
                </c:pt>
                <c:pt idx="155">
                  <c:v>44636</c:v>
                </c:pt>
                <c:pt idx="156">
                  <c:v>44637</c:v>
                </c:pt>
                <c:pt idx="157">
                  <c:v>44638</c:v>
                </c:pt>
                <c:pt idx="158">
                  <c:v>44641</c:v>
                </c:pt>
                <c:pt idx="159">
                  <c:v>44642</c:v>
                </c:pt>
                <c:pt idx="160">
                  <c:v>44643</c:v>
                </c:pt>
                <c:pt idx="161">
                  <c:v>44644</c:v>
                </c:pt>
                <c:pt idx="162">
                  <c:v>44645</c:v>
                </c:pt>
                <c:pt idx="163">
                  <c:v>44648</c:v>
                </c:pt>
                <c:pt idx="164">
                  <c:v>44649</c:v>
                </c:pt>
                <c:pt idx="165">
                  <c:v>44650</c:v>
                </c:pt>
                <c:pt idx="166">
                  <c:v>44651</c:v>
                </c:pt>
                <c:pt idx="167">
                  <c:v>44652</c:v>
                </c:pt>
                <c:pt idx="168">
                  <c:v>44655</c:v>
                </c:pt>
                <c:pt idx="169">
                  <c:v>44656</c:v>
                </c:pt>
                <c:pt idx="170">
                  <c:v>44657</c:v>
                </c:pt>
                <c:pt idx="171">
                  <c:v>44658</c:v>
                </c:pt>
                <c:pt idx="172">
                  <c:v>44659</c:v>
                </c:pt>
                <c:pt idx="173">
                  <c:v>44662</c:v>
                </c:pt>
                <c:pt idx="174">
                  <c:v>44663</c:v>
                </c:pt>
                <c:pt idx="175">
                  <c:v>44664</c:v>
                </c:pt>
                <c:pt idx="176">
                  <c:v>44665</c:v>
                </c:pt>
                <c:pt idx="177">
                  <c:v>44669</c:v>
                </c:pt>
                <c:pt idx="178">
                  <c:v>44670</c:v>
                </c:pt>
                <c:pt idx="179">
                  <c:v>44671</c:v>
                </c:pt>
                <c:pt idx="180">
                  <c:v>44673</c:v>
                </c:pt>
                <c:pt idx="181">
                  <c:v>44676</c:v>
                </c:pt>
                <c:pt idx="182">
                  <c:v>44677</c:v>
                </c:pt>
                <c:pt idx="183">
                  <c:v>44678</c:v>
                </c:pt>
                <c:pt idx="184">
                  <c:v>44679</c:v>
                </c:pt>
                <c:pt idx="185">
                  <c:v>44680</c:v>
                </c:pt>
                <c:pt idx="186">
                  <c:v>44683</c:v>
                </c:pt>
                <c:pt idx="187">
                  <c:v>44684</c:v>
                </c:pt>
                <c:pt idx="188">
                  <c:v>44685</c:v>
                </c:pt>
                <c:pt idx="189">
                  <c:v>44686</c:v>
                </c:pt>
                <c:pt idx="190">
                  <c:v>44687</c:v>
                </c:pt>
                <c:pt idx="191">
                  <c:v>44690</c:v>
                </c:pt>
                <c:pt idx="192">
                  <c:v>44691</c:v>
                </c:pt>
                <c:pt idx="193">
                  <c:v>44692</c:v>
                </c:pt>
                <c:pt idx="194">
                  <c:v>44693</c:v>
                </c:pt>
                <c:pt idx="195">
                  <c:v>44694</c:v>
                </c:pt>
                <c:pt idx="196">
                  <c:v>44697</c:v>
                </c:pt>
                <c:pt idx="197">
                  <c:v>44698</c:v>
                </c:pt>
                <c:pt idx="198">
                  <c:v>44699</c:v>
                </c:pt>
                <c:pt idx="199">
                  <c:v>44700</c:v>
                </c:pt>
                <c:pt idx="200">
                  <c:v>44701</c:v>
                </c:pt>
                <c:pt idx="201">
                  <c:v>44704</c:v>
                </c:pt>
                <c:pt idx="202">
                  <c:v>44705</c:v>
                </c:pt>
                <c:pt idx="203">
                  <c:v>44706</c:v>
                </c:pt>
                <c:pt idx="204">
                  <c:v>44707</c:v>
                </c:pt>
                <c:pt idx="205">
                  <c:v>44708</c:v>
                </c:pt>
                <c:pt idx="206">
                  <c:v>44711</c:v>
                </c:pt>
                <c:pt idx="207">
                  <c:v>44712</c:v>
                </c:pt>
                <c:pt idx="208">
                  <c:v>44713</c:v>
                </c:pt>
                <c:pt idx="209">
                  <c:v>44714</c:v>
                </c:pt>
                <c:pt idx="210">
                  <c:v>44715</c:v>
                </c:pt>
                <c:pt idx="211">
                  <c:v>44718</c:v>
                </c:pt>
                <c:pt idx="212">
                  <c:v>44719</c:v>
                </c:pt>
                <c:pt idx="213">
                  <c:v>44720</c:v>
                </c:pt>
                <c:pt idx="214">
                  <c:v>44721</c:v>
                </c:pt>
                <c:pt idx="215">
                  <c:v>44722</c:v>
                </c:pt>
                <c:pt idx="216">
                  <c:v>44725</c:v>
                </c:pt>
                <c:pt idx="217">
                  <c:v>44726</c:v>
                </c:pt>
                <c:pt idx="218">
                  <c:v>44727</c:v>
                </c:pt>
                <c:pt idx="219">
                  <c:v>44729</c:v>
                </c:pt>
                <c:pt idx="220">
                  <c:v>44732</c:v>
                </c:pt>
                <c:pt idx="221">
                  <c:v>44733</c:v>
                </c:pt>
                <c:pt idx="222">
                  <c:v>44734</c:v>
                </c:pt>
                <c:pt idx="223">
                  <c:v>44735</c:v>
                </c:pt>
                <c:pt idx="224">
                  <c:v>44736</c:v>
                </c:pt>
                <c:pt idx="225">
                  <c:v>44739</c:v>
                </c:pt>
                <c:pt idx="226">
                  <c:v>44740</c:v>
                </c:pt>
                <c:pt idx="227">
                  <c:v>44741</c:v>
                </c:pt>
                <c:pt idx="228">
                  <c:v>44742</c:v>
                </c:pt>
                <c:pt idx="229">
                  <c:v>44743</c:v>
                </c:pt>
                <c:pt idx="230">
                  <c:v>44746</c:v>
                </c:pt>
                <c:pt idx="231">
                  <c:v>44747</c:v>
                </c:pt>
                <c:pt idx="232">
                  <c:v>44748</c:v>
                </c:pt>
                <c:pt idx="233">
                  <c:v>44749</c:v>
                </c:pt>
                <c:pt idx="234">
                  <c:v>44750</c:v>
                </c:pt>
                <c:pt idx="235">
                  <c:v>44753</c:v>
                </c:pt>
                <c:pt idx="236">
                  <c:v>44754</c:v>
                </c:pt>
                <c:pt idx="237">
                  <c:v>44755</c:v>
                </c:pt>
                <c:pt idx="238">
                  <c:v>44756</c:v>
                </c:pt>
                <c:pt idx="239">
                  <c:v>44757</c:v>
                </c:pt>
                <c:pt idx="240">
                  <c:v>44760</c:v>
                </c:pt>
                <c:pt idx="241">
                  <c:v>44761</c:v>
                </c:pt>
                <c:pt idx="242">
                  <c:v>44762</c:v>
                </c:pt>
                <c:pt idx="243">
                  <c:v>44763</c:v>
                </c:pt>
                <c:pt idx="244">
                  <c:v>44764</c:v>
                </c:pt>
                <c:pt idx="245">
                  <c:v>44767</c:v>
                </c:pt>
                <c:pt idx="246">
                  <c:v>44768</c:v>
                </c:pt>
                <c:pt idx="247">
                  <c:v>44769</c:v>
                </c:pt>
                <c:pt idx="248">
                  <c:v>44770</c:v>
                </c:pt>
                <c:pt idx="249">
                  <c:v>44771</c:v>
                </c:pt>
                <c:pt idx="250">
                  <c:v>44774</c:v>
                </c:pt>
                <c:pt idx="251">
                  <c:v>44775</c:v>
                </c:pt>
                <c:pt idx="252">
                  <c:v>44776</c:v>
                </c:pt>
                <c:pt idx="253">
                  <c:v>44777</c:v>
                </c:pt>
                <c:pt idx="254">
                  <c:v>44778</c:v>
                </c:pt>
                <c:pt idx="255">
                  <c:v>44781</c:v>
                </c:pt>
                <c:pt idx="256">
                  <c:v>44782</c:v>
                </c:pt>
                <c:pt idx="257">
                  <c:v>44783</c:v>
                </c:pt>
                <c:pt idx="258">
                  <c:v>44784</c:v>
                </c:pt>
                <c:pt idx="259">
                  <c:v>44785</c:v>
                </c:pt>
                <c:pt idx="260">
                  <c:v>44788</c:v>
                </c:pt>
                <c:pt idx="261">
                  <c:v>44789</c:v>
                </c:pt>
                <c:pt idx="262">
                  <c:v>44790</c:v>
                </c:pt>
                <c:pt idx="263">
                  <c:v>44791</c:v>
                </c:pt>
                <c:pt idx="264">
                  <c:v>44792</c:v>
                </c:pt>
                <c:pt idx="265">
                  <c:v>44795</c:v>
                </c:pt>
                <c:pt idx="266">
                  <c:v>44796</c:v>
                </c:pt>
                <c:pt idx="267">
                  <c:v>44797</c:v>
                </c:pt>
                <c:pt idx="268">
                  <c:v>44798</c:v>
                </c:pt>
                <c:pt idx="269">
                  <c:v>44799</c:v>
                </c:pt>
                <c:pt idx="270">
                  <c:v>44802</c:v>
                </c:pt>
                <c:pt idx="271">
                  <c:v>44803</c:v>
                </c:pt>
                <c:pt idx="272">
                  <c:v>44804</c:v>
                </c:pt>
                <c:pt idx="273">
                  <c:v>44805</c:v>
                </c:pt>
                <c:pt idx="274">
                  <c:v>44806</c:v>
                </c:pt>
                <c:pt idx="275">
                  <c:v>44809</c:v>
                </c:pt>
                <c:pt idx="276">
                  <c:v>44810</c:v>
                </c:pt>
                <c:pt idx="277">
                  <c:v>44812</c:v>
                </c:pt>
                <c:pt idx="278">
                  <c:v>44813</c:v>
                </c:pt>
                <c:pt idx="279">
                  <c:v>44816</c:v>
                </c:pt>
                <c:pt idx="280">
                  <c:v>44817</c:v>
                </c:pt>
                <c:pt idx="281">
                  <c:v>44818</c:v>
                </c:pt>
                <c:pt idx="282">
                  <c:v>44819</c:v>
                </c:pt>
                <c:pt idx="283">
                  <c:v>44820</c:v>
                </c:pt>
                <c:pt idx="284">
                  <c:v>44823</c:v>
                </c:pt>
                <c:pt idx="285">
                  <c:v>44824</c:v>
                </c:pt>
                <c:pt idx="286">
                  <c:v>44825</c:v>
                </c:pt>
                <c:pt idx="287">
                  <c:v>44826</c:v>
                </c:pt>
                <c:pt idx="288">
                  <c:v>44827</c:v>
                </c:pt>
                <c:pt idx="289">
                  <c:v>44830</c:v>
                </c:pt>
                <c:pt idx="290">
                  <c:v>44831</c:v>
                </c:pt>
                <c:pt idx="291">
                  <c:v>44832</c:v>
                </c:pt>
                <c:pt idx="292">
                  <c:v>44833</c:v>
                </c:pt>
                <c:pt idx="293">
                  <c:v>44834</c:v>
                </c:pt>
                <c:pt idx="294">
                  <c:v>44837</c:v>
                </c:pt>
                <c:pt idx="295">
                  <c:v>44838</c:v>
                </c:pt>
                <c:pt idx="296">
                  <c:v>44839</c:v>
                </c:pt>
                <c:pt idx="297">
                  <c:v>44840</c:v>
                </c:pt>
                <c:pt idx="298">
                  <c:v>44841</c:v>
                </c:pt>
                <c:pt idx="299">
                  <c:v>44844</c:v>
                </c:pt>
                <c:pt idx="300">
                  <c:v>44845</c:v>
                </c:pt>
                <c:pt idx="301">
                  <c:v>44847</c:v>
                </c:pt>
                <c:pt idx="302">
                  <c:v>44848</c:v>
                </c:pt>
                <c:pt idx="303">
                  <c:v>44851</c:v>
                </c:pt>
                <c:pt idx="304">
                  <c:v>44852</c:v>
                </c:pt>
                <c:pt idx="305">
                  <c:v>44853</c:v>
                </c:pt>
                <c:pt idx="306">
                  <c:v>44854</c:v>
                </c:pt>
                <c:pt idx="307">
                  <c:v>44855</c:v>
                </c:pt>
                <c:pt idx="308">
                  <c:v>44858</c:v>
                </c:pt>
                <c:pt idx="309">
                  <c:v>44859</c:v>
                </c:pt>
                <c:pt idx="310">
                  <c:v>44860</c:v>
                </c:pt>
                <c:pt idx="311">
                  <c:v>44861</c:v>
                </c:pt>
              </c:numCache>
              <c:extLst xmlns:c15="http://schemas.microsoft.com/office/drawing/2012/chart"/>
            </c:numRef>
          </c:cat>
          <c:val>
            <c:numRef>
              <c:f>'NTN-F'!$J$3:$J$988</c:f>
              <c:numCache>
                <c:formatCode>0.00</c:formatCode>
                <c:ptCount val="986"/>
                <c:pt idx="0" formatCode="General">
                  <c:v>0</c:v>
                </c:pt>
                <c:pt idx="1">
                  <c:v>6.3532893853923689E-2</c:v>
                </c:pt>
                <c:pt idx="2">
                  <c:v>-0.7102125594415698</c:v>
                </c:pt>
                <c:pt idx="3">
                  <c:v>-0.59278599555565581</c:v>
                </c:pt>
                <c:pt idx="4">
                  <c:v>-0.749167387153582</c:v>
                </c:pt>
                <c:pt idx="5">
                  <c:v>-0.44680050449648068</c:v>
                </c:pt>
                <c:pt idx="6">
                  <c:v>-0.60413585815984883</c:v>
                </c:pt>
                <c:pt idx="7">
                  <c:v>-0.99290853684306235</c:v>
                </c:pt>
                <c:pt idx="8">
                  <c:v>-1.3837888262392517</c:v>
                </c:pt>
                <c:pt idx="9">
                  <c:v>-1.8230338973899474</c:v>
                </c:pt>
                <c:pt idx="10">
                  <c:v>-1.847048442041932</c:v>
                </c:pt>
                <c:pt idx="11">
                  <c:v>-2.5121890793231239</c:v>
                </c:pt>
                <c:pt idx="12">
                  <c:v>-2.0871146478545155</c:v>
                </c:pt>
                <c:pt idx="13">
                  <c:v>-1.6321433218775994</c:v>
                </c:pt>
                <c:pt idx="14">
                  <c:v>-2.0638041448798883</c:v>
                </c:pt>
                <c:pt idx="15">
                  <c:v>-1.6385075512830416</c:v>
                </c:pt>
                <c:pt idx="16">
                  <c:v>-1.1254767032099933</c:v>
                </c:pt>
                <c:pt idx="17">
                  <c:v>-1.1140378028656972</c:v>
                </c:pt>
                <c:pt idx="18">
                  <c:v>-0.89192216254293522</c:v>
                </c:pt>
                <c:pt idx="19">
                  <c:v>-0.80113728491327807</c:v>
                </c:pt>
                <c:pt idx="20">
                  <c:v>-1.3402923053875249</c:v>
                </c:pt>
                <c:pt idx="21">
                  <c:v>-1.2660669106265177</c:v>
                </c:pt>
                <c:pt idx="22">
                  <c:v>-1.7910727104219593</c:v>
                </c:pt>
                <c:pt idx="23">
                  <c:v>-1.8793930579834917</c:v>
                </c:pt>
                <c:pt idx="24">
                  <c:v>-1.7665609183260877</c:v>
                </c:pt>
                <c:pt idx="25">
                  <c:v>-2.3891673531137192</c:v>
                </c:pt>
                <c:pt idx="26">
                  <c:v>-2.8490327772663693</c:v>
                </c:pt>
                <c:pt idx="27">
                  <c:v>-2.5748146910918868</c:v>
                </c:pt>
                <c:pt idx="28">
                  <c:v>-2.4036302709436907</c:v>
                </c:pt>
                <c:pt idx="29">
                  <c:v>-2.1221084967489756</c:v>
                </c:pt>
                <c:pt idx="30">
                  <c:v>-2.306725993681491</c:v>
                </c:pt>
                <c:pt idx="31">
                  <c:v>-2.2623052860603621</c:v>
                </c:pt>
                <c:pt idx="32">
                  <c:v>-2.4279992376678994</c:v>
                </c:pt>
                <c:pt idx="33">
                  <c:v>-2.1915238365085687</c:v>
                </c:pt>
                <c:pt idx="34">
                  <c:v>-1.4234969689411514</c:v>
                </c:pt>
                <c:pt idx="35">
                  <c:v>-1.2850149485336915</c:v>
                </c:pt>
                <c:pt idx="36">
                  <c:v>-1.6275956736786834</c:v>
                </c:pt>
                <c:pt idx="37">
                  <c:v>-1.847369919189823</c:v>
                </c:pt>
                <c:pt idx="38">
                  <c:v>-2.0743509389350545</c:v>
                </c:pt>
                <c:pt idx="39">
                  <c:v>-2.3051942948235316</c:v>
                </c:pt>
                <c:pt idx="40">
                  <c:v>-2.1371271560721716</c:v>
                </c:pt>
                <c:pt idx="41">
                  <c:v>-2.2737539834375764</c:v>
                </c:pt>
                <c:pt idx="42">
                  <c:v>-1.9331811697885226</c:v>
                </c:pt>
                <c:pt idx="43">
                  <c:v>-2.0424266349144071</c:v>
                </c:pt>
                <c:pt idx="44">
                  <c:v>-2.127104599326024</c:v>
                </c:pt>
                <c:pt idx="45">
                  <c:v>-1.6725965193259307</c:v>
                </c:pt>
                <c:pt idx="46">
                  <c:v>-1.8774093509217549</c:v>
                </c:pt>
                <c:pt idx="47">
                  <c:v>-1.3193016821718806</c:v>
                </c:pt>
                <c:pt idx="48">
                  <c:v>-1.4803364722943635</c:v>
                </c:pt>
                <c:pt idx="49">
                  <c:v>-1.2943465263130394</c:v>
                </c:pt>
                <c:pt idx="50">
                  <c:v>-1.3858441861101967</c:v>
                </c:pt>
                <c:pt idx="51">
                  <c:v>-1.6983731852075024</c:v>
                </c:pt>
                <c:pt idx="52">
                  <c:v>-1.8314600180216245</c:v>
                </c:pt>
                <c:pt idx="53">
                  <c:v>-3.2655859032053813</c:v>
                </c:pt>
                <c:pt idx="54">
                  <c:v>-3.2409946783036325</c:v>
                </c:pt>
                <c:pt idx="55">
                  <c:v>-4.5824281459242444</c:v>
                </c:pt>
                <c:pt idx="56">
                  <c:v>-4.5536796173497374</c:v>
                </c:pt>
                <c:pt idx="57">
                  <c:v>-4.8371006712345066</c:v>
                </c:pt>
                <c:pt idx="58">
                  <c:v>-5.4304873593754577</c:v>
                </c:pt>
                <c:pt idx="59">
                  <c:v>-5.117781629488749</c:v>
                </c:pt>
                <c:pt idx="60">
                  <c:v>-6.6577143173030091</c:v>
                </c:pt>
                <c:pt idx="61">
                  <c:v>-5.916421823606921</c:v>
                </c:pt>
                <c:pt idx="62">
                  <c:v>-6.5147196106571714</c:v>
                </c:pt>
                <c:pt idx="63">
                  <c:v>-5.4226225510988657</c:v>
                </c:pt>
                <c:pt idx="64">
                  <c:v>-5.6762875188108293</c:v>
                </c:pt>
                <c:pt idx="65">
                  <c:v>-5.5141674671723262</c:v>
                </c:pt>
                <c:pt idx="66">
                  <c:v>-5.5530234601113726</c:v>
                </c:pt>
                <c:pt idx="67">
                  <c:v>-4.8087604484131514</c:v>
                </c:pt>
                <c:pt idx="68">
                  <c:v>-4.7295549913152213</c:v>
                </c:pt>
                <c:pt idx="69">
                  <c:v>-4.5995755468157036</c:v>
                </c:pt>
                <c:pt idx="70">
                  <c:v>-4.4511688439416774</c:v>
                </c:pt>
                <c:pt idx="71">
                  <c:v>-4.6364947047719429</c:v>
                </c:pt>
                <c:pt idx="72">
                  <c:v>-4.9749160131586478</c:v>
                </c:pt>
                <c:pt idx="73">
                  <c:v>-5.1472946147767873</c:v>
                </c:pt>
                <c:pt idx="74">
                  <c:v>-4.7546431755128289</c:v>
                </c:pt>
                <c:pt idx="75">
                  <c:v>-5.2488603587082405</c:v>
                </c:pt>
                <c:pt idx="76">
                  <c:v>-4.6724078419193678</c:v>
                </c:pt>
                <c:pt idx="77">
                  <c:v>-4.4275537685033672</c:v>
                </c:pt>
                <c:pt idx="78">
                  <c:v>-4.4602008438231033</c:v>
                </c:pt>
                <c:pt idx="79">
                  <c:v>-4.1383316225056976</c:v>
                </c:pt>
                <c:pt idx="80">
                  <c:v>-3.8848428092870924</c:v>
                </c:pt>
                <c:pt idx="81">
                  <c:v>-3.6324519360976582</c:v>
                </c:pt>
                <c:pt idx="82">
                  <c:v>-3.5909739882188152</c:v>
                </c:pt>
                <c:pt idx="83">
                  <c:v>-3.0517280090176291</c:v>
                </c:pt>
                <c:pt idx="84">
                  <c:v>-2.1724132831145937</c:v>
                </c:pt>
                <c:pt idx="85">
                  <c:v>-2.1834798962090285</c:v>
                </c:pt>
                <c:pt idx="86">
                  <c:v>-2.022724417573285</c:v>
                </c:pt>
                <c:pt idx="87">
                  <c:v>-1.5390978269330224</c:v>
                </c:pt>
                <c:pt idx="88">
                  <c:v>-1.5717289580619687</c:v>
                </c:pt>
                <c:pt idx="89">
                  <c:v>-0.93052890743934302</c:v>
                </c:pt>
                <c:pt idx="90">
                  <c:v>-1.3122615535463011</c:v>
                </c:pt>
                <c:pt idx="91">
                  <c:v>-1.0132766642727664</c:v>
                </c:pt>
                <c:pt idx="92">
                  <c:v>-1.1982193842775213</c:v>
                </c:pt>
                <c:pt idx="93">
                  <c:v>-1.3499148166239872</c:v>
                </c:pt>
                <c:pt idx="94">
                  <c:v>-1.6029051337572597</c:v>
                </c:pt>
                <c:pt idx="95">
                  <c:v>-0.97914524242075363</c:v>
                </c:pt>
                <c:pt idx="96">
                  <c:v>-0.66915598002643684</c:v>
                </c:pt>
                <c:pt idx="97">
                  <c:v>-0.74263478325155008</c:v>
                </c:pt>
                <c:pt idx="98">
                  <c:v>-1.0226339832757891</c:v>
                </c:pt>
                <c:pt idx="99">
                  <c:v>-0.98277389051475428</c:v>
                </c:pt>
                <c:pt idx="100">
                  <c:v>-0.94426924606898499</c:v>
                </c:pt>
                <c:pt idx="101">
                  <c:v>-0.92788831892725021</c:v>
                </c:pt>
                <c:pt idx="102">
                  <c:v>-1.1182558097226902</c:v>
                </c:pt>
                <c:pt idx="103">
                  <c:v>-0.86757855284511631</c:v>
                </c:pt>
                <c:pt idx="104">
                  <c:v>-0.82758668038674932</c:v>
                </c:pt>
                <c:pt idx="105">
                  <c:v>-1.2817215126435744</c:v>
                </c:pt>
                <c:pt idx="106">
                  <c:v>-2.0440720229857656</c:v>
                </c:pt>
                <c:pt idx="107">
                  <c:v>-2.2573938449153008</c:v>
                </c:pt>
                <c:pt idx="108">
                  <c:v>-2.2455725982981845</c:v>
                </c:pt>
                <c:pt idx="109">
                  <c:v>-2.4167321084107574</c:v>
                </c:pt>
                <c:pt idx="110">
                  <c:v>-2.5641851939545046</c:v>
                </c:pt>
                <c:pt idx="111">
                  <c:v>-2.5591438956232171</c:v>
                </c:pt>
                <c:pt idx="112">
                  <c:v>-1.791447656824896</c:v>
                </c:pt>
                <c:pt idx="113">
                  <c:v>-1.6784180656313485</c:v>
                </c:pt>
                <c:pt idx="114">
                  <c:v>-1.7388310592296952</c:v>
                </c:pt>
                <c:pt idx="115">
                  <c:v>-2.1227062536498975</c:v>
                </c:pt>
                <c:pt idx="116">
                  <c:v>-2.2181544253140228</c:v>
                </c:pt>
                <c:pt idx="117">
                  <c:v>-1.6970719988434357</c:v>
                </c:pt>
                <c:pt idx="118">
                  <c:v>-1.1919118023446473</c:v>
                </c:pt>
                <c:pt idx="119">
                  <c:v>-1.4373268517295923</c:v>
                </c:pt>
                <c:pt idx="120">
                  <c:v>-1.1673153809947601</c:v>
                </c:pt>
                <c:pt idx="121">
                  <c:v>-0.96715796873735327</c:v>
                </c:pt>
                <c:pt idx="122">
                  <c:v>-0.94625050639961517</c:v>
                </c:pt>
                <c:pt idx="123">
                  <c:v>-1.5343482989180646</c:v>
                </c:pt>
                <c:pt idx="124">
                  <c:v>-1.5637934178908908</c:v>
                </c:pt>
                <c:pt idx="125">
                  <c:v>-1.3393722490672721</c:v>
                </c:pt>
                <c:pt idx="126">
                  <c:v>-0.91038825450671101</c:v>
                </c:pt>
                <c:pt idx="127">
                  <c:v>-0.61434856270591309</c:v>
                </c:pt>
                <c:pt idx="128">
                  <c:v>-0.29020953677705297</c:v>
                </c:pt>
                <c:pt idx="129">
                  <c:v>-0.67433964983112382</c:v>
                </c:pt>
                <c:pt idx="130">
                  <c:v>-0.36457035099156654</c:v>
                </c:pt>
                <c:pt idx="131">
                  <c:v>-0.66232186982104757</c:v>
                </c:pt>
                <c:pt idx="132">
                  <c:v>-0.78098074611568924</c:v>
                </c:pt>
                <c:pt idx="133">
                  <c:v>-1.0443321650265736</c:v>
                </c:pt>
                <c:pt idx="134">
                  <c:v>-1.2333199462570499</c:v>
                </c:pt>
                <c:pt idx="135">
                  <c:v>-1.2943728582298197</c:v>
                </c:pt>
                <c:pt idx="136">
                  <c:v>-0.92136094878839669</c:v>
                </c:pt>
                <c:pt idx="137">
                  <c:v>-0.9395504218630002</c:v>
                </c:pt>
                <c:pt idx="138">
                  <c:v>-1.0867844871247923</c:v>
                </c:pt>
                <c:pt idx="139">
                  <c:v>-0.9208070452852879</c:v>
                </c:pt>
                <c:pt idx="140">
                  <c:v>-0.74723367352024228</c:v>
                </c:pt>
                <c:pt idx="141">
                  <c:v>-0.8403289905625333</c:v>
                </c:pt>
                <c:pt idx="142">
                  <c:v>-0.49927044617732452</c:v>
                </c:pt>
                <c:pt idx="143">
                  <c:v>-0.73385296619398188</c:v>
                </c:pt>
                <c:pt idx="144">
                  <c:v>-0.77104728895450725</c:v>
                </c:pt>
                <c:pt idx="145">
                  <c:v>-0.97292651120924889</c:v>
                </c:pt>
                <c:pt idx="146">
                  <c:v>-1.4068747638177559</c:v>
                </c:pt>
                <c:pt idx="147">
                  <c:v>-1.9176197758299818</c:v>
                </c:pt>
                <c:pt idx="148">
                  <c:v>-2.4274292122547836</c:v>
                </c:pt>
                <c:pt idx="149">
                  <c:v>-2.6518051047862423</c:v>
                </c:pt>
                <c:pt idx="150">
                  <c:v>-2.0676970712343645</c:v>
                </c:pt>
                <c:pt idx="151">
                  <c:v>-2.3665504476240606</c:v>
                </c:pt>
                <c:pt idx="152">
                  <c:v>-2.6813743554197633</c:v>
                </c:pt>
                <c:pt idx="153">
                  <c:v>-3.1834493104146766</c:v>
                </c:pt>
                <c:pt idx="154">
                  <c:v>-2.6831190556583562</c:v>
                </c:pt>
                <c:pt idx="155">
                  <c:v>-2.6625292332322581</c:v>
                </c:pt>
                <c:pt idx="156">
                  <c:v>-2.2801380726469533</c:v>
                </c:pt>
                <c:pt idx="157">
                  <c:v>-1.7791889746722522</c:v>
                </c:pt>
                <c:pt idx="158">
                  <c:v>-2.102451919473336</c:v>
                </c:pt>
                <c:pt idx="159">
                  <c:v>-1.739776819461869</c:v>
                </c:pt>
                <c:pt idx="160">
                  <c:v>-1.67671954922749</c:v>
                </c:pt>
                <c:pt idx="161">
                  <c:v>-0.88613740521308326</c:v>
                </c:pt>
                <c:pt idx="162">
                  <c:v>-0.2917816022446007</c:v>
                </c:pt>
                <c:pt idx="163">
                  <c:v>-0.14958177664938788</c:v>
                </c:pt>
                <c:pt idx="164">
                  <c:v>9.9126139819771808E-2</c:v>
                </c:pt>
                <c:pt idx="165">
                  <c:v>-0.29295071879563706</c:v>
                </c:pt>
                <c:pt idx="166">
                  <c:v>-0.11477983703301886</c:v>
                </c:pt>
                <c:pt idx="167">
                  <c:v>0.4693993881943026</c:v>
                </c:pt>
                <c:pt idx="168">
                  <c:v>0.65283996651039899</c:v>
                </c:pt>
                <c:pt idx="169">
                  <c:v>0.16666898979713629</c:v>
                </c:pt>
                <c:pt idx="170">
                  <c:v>-0.14137859988315737</c:v>
                </c:pt>
                <c:pt idx="171">
                  <c:v>-0.36311485432966029</c:v>
                </c:pt>
                <c:pt idx="172">
                  <c:v>-0.86587944086611301</c:v>
                </c:pt>
                <c:pt idx="173">
                  <c:v>-1.2729167359684435</c:v>
                </c:pt>
                <c:pt idx="174">
                  <c:v>-1.2892678302400373</c:v>
                </c:pt>
                <c:pt idx="175">
                  <c:v>-1.2354266551568349</c:v>
                </c:pt>
                <c:pt idx="176">
                  <c:v>-1.4457256543461083</c:v>
                </c:pt>
                <c:pt idx="177">
                  <c:v>-1.1775558900705141</c:v>
                </c:pt>
                <c:pt idx="178">
                  <c:v>-1.1444663825112444</c:v>
                </c:pt>
                <c:pt idx="179">
                  <c:v>-1.1827554033292165</c:v>
                </c:pt>
                <c:pt idx="180">
                  <c:v>-1.2169852885903887</c:v>
                </c:pt>
                <c:pt idx="181">
                  <c:v>-0.85669742898166756</c:v>
                </c:pt>
                <c:pt idx="182">
                  <c:v>-1.1326980758794014</c:v>
                </c:pt>
                <c:pt idx="183">
                  <c:v>-0.8288917353052927</c:v>
                </c:pt>
                <c:pt idx="184">
                  <c:v>-0.82939007703335399</c:v>
                </c:pt>
                <c:pt idx="185">
                  <c:v>-0.82869036168509158</c:v>
                </c:pt>
                <c:pt idx="186">
                  <c:v>-1.0661969839742325</c:v>
                </c:pt>
                <c:pt idx="187">
                  <c:v>-1.0342024769866121</c:v>
                </c:pt>
                <c:pt idx="188">
                  <c:v>-0.7355250630241561</c:v>
                </c:pt>
                <c:pt idx="189">
                  <c:v>-1.2453499276732449</c:v>
                </c:pt>
                <c:pt idx="190">
                  <c:v>-1.6704594211780277</c:v>
                </c:pt>
                <c:pt idx="191">
                  <c:v>-1.3263708945497554</c:v>
                </c:pt>
                <c:pt idx="192">
                  <c:v>-1.0155153680503903</c:v>
                </c:pt>
                <c:pt idx="193">
                  <c:v>-1.2469857227992542</c:v>
                </c:pt>
                <c:pt idx="194">
                  <c:v>-1.3500223623719831</c:v>
                </c:pt>
                <c:pt idx="195">
                  <c:v>-1.3972045948499767</c:v>
                </c:pt>
                <c:pt idx="196">
                  <c:v>-1.1285102709488348</c:v>
                </c:pt>
                <c:pt idx="197">
                  <c:v>-0.97165000211658636</c:v>
                </c:pt>
                <c:pt idx="198">
                  <c:v>-0.88520616566251098</c:v>
                </c:pt>
                <c:pt idx="199">
                  <c:v>-0.53609771837319631</c:v>
                </c:pt>
                <c:pt idx="200">
                  <c:v>-0.31341721626547692</c:v>
                </c:pt>
                <c:pt idx="201">
                  <c:v>-0.14686146811062617</c:v>
                </c:pt>
                <c:pt idx="202">
                  <c:v>-0.54739047268013152</c:v>
                </c:pt>
                <c:pt idx="203">
                  <c:v>-0.55704067571057392</c:v>
                </c:pt>
                <c:pt idx="204">
                  <c:v>-0.10183394345241181</c:v>
                </c:pt>
                <c:pt idx="205">
                  <c:v>-0.15795103371217811</c:v>
                </c:pt>
                <c:pt idx="206">
                  <c:v>-0.64346212611373632</c:v>
                </c:pt>
                <c:pt idx="207">
                  <c:v>-0.34090698427734489</c:v>
                </c:pt>
                <c:pt idx="208">
                  <c:v>-0.50885591116853757</c:v>
                </c:pt>
                <c:pt idx="209">
                  <c:v>-0.61713522269272181</c:v>
                </c:pt>
                <c:pt idx="210">
                  <c:v>-0.52399120086398243</c:v>
                </c:pt>
                <c:pt idx="211">
                  <c:v>-0.49807884273720404</c:v>
                </c:pt>
                <c:pt idx="212">
                  <c:v>-0.76896215940098767</c:v>
                </c:pt>
                <c:pt idx="213">
                  <c:v>-0.75743142725546164</c:v>
                </c:pt>
                <c:pt idx="214">
                  <c:v>-0.32200216595406062</c:v>
                </c:pt>
                <c:pt idx="215">
                  <c:v>-0.28004253865214768</c:v>
                </c:pt>
                <c:pt idx="216">
                  <c:v>-0.72143011966787629</c:v>
                </c:pt>
                <c:pt idx="217">
                  <c:v>-1.3401581809628804</c:v>
                </c:pt>
                <c:pt idx="218">
                  <c:v>-0.57843710183612673</c:v>
                </c:pt>
                <c:pt idx="219">
                  <c:v>-8.7867366955751702E-2</c:v>
                </c:pt>
                <c:pt idx="220">
                  <c:v>5.4943133974405534E-2</c:v>
                </c:pt>
                <c:pt idx="221">
                  <c:v>8.9745476943026148E-2</c:v>
                </c:pt>
                <c:pt idx="222">
                  <c:v>0.42438850181725218</c:v>
                </c:pt>
                <c:pt idx="223">
                  <c:v>0.63238718301770191</c:v>
                </c:pt>
                <c:pt idx="224">
                  <c:v>0.11028125016510071</c:v>
                </c:pt>
                <c:pt idx="225">
                  <c:v>9.6975667198884175E-2</c:v>
                </c:pt>
                <c:pt idx="226">
                  <c:v>-0.45707808461622479</c:v>
                </c:pt>
                <c:pt idx="227">
                  <c:v>-0.40593936973380984</c:v>
                </c:pt>
                <c:pt idx="228">
                  <c:v>-5.1991401085671463E-2</c:v>
                </c:pt>
                <c:pt idx="229">
                  <c:v>0.17505064994236541</c:v>
                </c:pt>
                <c:pt idx="230">
                  <c:v>8.4879144289562447E-3</c:v>
                </c:pt>
                <c:pt idx="231">
                  <c:v>-0.16520954718456382</c:v>
                </c:pt>
                <c:pt idx="232">
                  <c:v>-0.17873825111922592</c:v>
                </c:pt>
                <c:pt idx="233">
                  <c:v>5.1216734708980916E-2</c:v>
                </c:pt>
                <c:pt idx="234">
                  <c:v>-0.22432210716231138</c:v>
                </c:pt>
                <c:pt idx="235">
                  <c:v>-0.68878548014693619</c:v>
                </c:pt>
                <c:pt idx="236">
                  <c:v>-0.27075053288138085</c:v>
                </c:pt>
                <c:pt idx="237">
                  <c:v>-0.29067904731409078</c:v>
                </c:pt>
                <c:pt idx="238">
                  <c:v>-0.454413153122879</c:v>
                </c:pt>
                <c:pt idx="239">
                  <c:v>-0.24811089040160939</c:v>
                </c:pt>
                <c:pt idx="240">
                  <c:v>-0.65500545036647484</c:v>
                </c:pt>
                <c:pt idx="241">
                  <c:v>-0.78084792281524207</c:v>
                </c:pt>
                <c:pt idx="242">
                  <c:v>-0.53131310978369317</c:v>
                </c:pt>
                <c:pt idx="243">
                  <c:v>-0.76076362324264402</c:v>
                </c:pt>
                <c:pt idx="244">
                  <c:v>-0.27628286724312723</c:v>
                </c:pt>
                <c:pt idx="245">
                  <c:v>-5.6395164678524345E-2</c:v>
                </c:pt>
                <c:pt idx="246">
                  <c:v>-3.6154443675462389E-2</c:v>
                </c:pt>
                <c:pt idx="247">
                  <c:v>0.26714999746344503</c:v>
                </c:pt>
                <c:pt idx="248">
                  <c:v>0.75835814755333963</c:v>
                </c:pt>
                <c:pt idx="249">
                  <c:v>1.1204949687247501</c:v>
                </c:pt>
                <c:pt idx="250">
                  <c:v>1.4082874942877854</c:v>
                </c:pt>
                <c:pt idx="251">
                  <c:v>1.2266385215861542</c:v>
                </c:pt>
                <c:pt idx="252">
                  <c:v>1.5929998879123497</c:v>
                </c:pt>
                <c:pt idx="253">
                  <c:v>2.4518259721449498</c:v>
                </c:pt>
                <c:pt idx="254">
                  <c:v>2.5009168496828771</c:v>
                </c:pt>
                <c:pt idx="255">
                  <c:v>3.0315259143518736</c:v>
                </c:pt>
                <c:pt idx="256">
                  <c:v>2.9699072179373065</c:v>
                </c:pt>
                <c:pt idx="257">
                  <c:v>3.0793601180248542</c:v>
                </c:pt>
                <c:pt idx="258">
                  <c:v>2.9712488365926326</c:v>
                </c:pt>
                <c:pt idx="259">
                  <c:v>3.3371250313633638</c:v>
                </c:pt>
                <c:pt idx="260">
                  <c:v>3.6617759604580691</c:v>
                </c:pt>
                <c:pt idx="261">
                  <c:v>3.6087607608633832</c:v>
                </c:pt>
                <c:pt idx="262">
                  <c:v>3.2998520845289203</c:v>
                </c:pt>
                <c:pt idx="263">
                  <c:v>3.0424684152870141</c:v>
                </c:pt>
                <c:pt idx="264">
                  <c:v>2.8657976739138613</c:v>
                </c:pt>
                <c:pt idx="265">
                  <c:v>2.9882240083700662</c:v>
                </c:pt>
                <c:pt idx="266">
                  <c:v>3.4206688159537313</c:v>
                </c:pt>
                <c:pt idx="267">
                  <c:v>3.2442742246855838</c:v>
                </c:pt>
                <c:pt idx="268">
                  <c:v>2.9762815768128004</c:v>
                </c:pt>
                <c:pt idx="269">
                  <c:v>3.2778342039791353</c:v>
                </c:pt>
                <c:pt idx="270">
                  <c:v>3.0962412248471738</c:v>
                </c:pt>
                <c:pt idx="271">
                  <c:v>3.1994161640797714</c:v>
                </c:pt>
                <c:pt idx="272">
                  <c:v>3.4693236223580781</c:v>
                </c:pt>
                <c:pt idx="273">
                  <c:v>3.9232596740009562</c:v>
                </c:pt>
                <c:pt idx="274">
                  <c:v>4.068854090250773</c:v>
                </c:pt>
                <c:pt idx="275">
                  <c:v>4.1470029792413321</c:v>
                </c:pt>
                <c:pt idx="276">
                  <c:v>3.7289605025374151</c:v>
                </c:pt>
                <c:pt idx="277">
                  <c:v>4.1100847643966043</c:v>
                </c:pt>
                <c:pt idx="278">
                  <c:v>4.3919690139226919</c:v>
                </c:pt>
                <c:pt idx="279">
                  <c:v>4.2856871739119118</c:v>
                </c:pt>
                <c:pt idx="280">
                  <c:v>3.9868485381001628</c:v>
                </c:pt>
                <c:pt idx="281">
                  <c:v>3.9950635795304112</c:v>
                </c:pt>
                <c:pt idx="282">
                  <c:v>3.7504443232067253</c:v>
                </c:pt>
                <c:pt idx="283">
                  <c:v>3.8905621865676254</c:v>
                </c:pt>
                <c:pt idx="284">
                  <c:v>4.1031394407879063</c:v>
                </c:pt>
                <c:pt idx="285">
                  <c:v>4.1845190951198763</c:v>
                </c:pt>
                <c:pt idx="286">
                  <c:v>4.5753047929109059</c:v>
                </c:pt>
                <c:pt idx="287">
                  <c:v>5.1060616890877375</c:v>
                </c:pt>
                <c:pt idx="288">
                  <c:v>4.8813067878981764</c:v>
                </c:pt>
                <c:pt idx="289">
                  <c:v>4.5312287334089429</c:v>
                </c:pt>
                <c:pt idx="290">
                  <c:v>5.0374494170299711</c:v>
                </c:pt>
                <c:pt idx="291">
                  <c:v>4.808292445618112</c:v>
                </c:pt>
                <c:pt idx="292">
                  <c:v>4.890987948837533</c:v>
                </c:pt>
                <c:pt idx="293">
                  <c:v>5.1964275690141726</c:v>
                </c:pt>
                <c:pt idx="294">
                  <c:v>5.4634609028125114</c:v>
                </c:pt>
                <c:pt idx="295">
                  <c:v>5.5191272070443054</c:v>
                </c:pt>
                <c:pt idx="296">
                  <c:v>5.4587607304607433</c:v>
                </c:pt>
                <c:pt idx="297">
                  <c:v>5.4336645822081753</c:v>
                </c:pt>
                <c:pt idx="298">
                  <c:v>5.4824151503424901</c:v>
                </c:pt>
                <c:pt idx="299">
                  <c:v>5.6499492894511061</c:v>
                </c:pt>
                <c:pt idx="300">
                  <c:v>5.4133452793204029</c:v>
                </c:pt>
                <c:pt idx="301">
                  <c:v>5.3506536909656122</c:v>
                </c:pt>
                <c:pt idx="302">
                  <c:v>5.2551429776312109</c:v>
                </c:pt>
                <c:pt idx="303">
                  <c:v>5.5730330013324725</c:v>
                </c:pt>
                <c:pt idx="304">
                  <c:v>5.6894594339104376</c:v>
                </c:pt>
                <c:pt idx="305">
                  <c:v>5.6173866956174656</c:v>
                </c:pt>
                <c:pt idx="306">
                  <c:v>5.5906247386669605</c:v>
                </c:pt>
                <c:pt idx="307">
                  <c:v>5.6955395083998495</c:v>
                </c:pt>
                <c:pt idx="308">
                  <c:v>5.4847826814847123</c:v>
                </c:pt>
                <c:pt idx="309">
                  <c:v>5.4981692805266213</c:v>
                </c:pt>
                <c:pt idx="310">
                  <c:v>5.4030683383158085</c:v>
                </c:pt>
                <c:pt idx="311">
                  <c:v>5.6135931312717657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5C00-408D-8404-07586C0218A4}"/>
            </c:ext>
          </c:extLst>
        </c:ser>
        <c:ser>
          <c:idx val="4"/>
          <c:order val="4"/>
          <c:tx>
            <c:strRef>
              <c:f>LTN!$C$1</c:f>
              <c:strCache>
                <c:ptCount val="1"/>
                <c:pt idx="0">
                  <c:v>LTN 25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'NTN-F'!$B$3:$B$988</c:f>
              <c:numCache>
                <c:formatCode>m/d/yyyy</c:formatCode>
                <c:ptCount val="986"/>
                <c:pt idx="0">
                  <c:v>44411</c:v>
                </c:pt>
                <c:pt idx="1">
                  <c:v>44412</c:v>
                </c:pt>
                <c:pt idx="2">
                  <c:v>44413</c:v>
                </c:pt>
                <c:pt idx="3">
                  <c:v>44414</c:v>
                </c:pt>
                <c:pt idx="4">
                  <c:v>44417</c:v>
                </c:pt>
                <c:pt idx="5">
                  <c:v>44418</c:v>
                </c:pt>
                <c:pt idx="6">
                  <c:v>44419</c:v>
                </c:pt>
                <c:pt idx="7">
                  <c:v>44420</c:v>
                </c:pt>
                <c:pt idx="8">
                  <c:v>44421</c:v>
                </c:pt>
                <c:pt idx="9">
                  <c:v>44424</c:v>
                </c:pt>
                <c:pt idx="10">
                  <c:v>44425</c:v>
                </c:pt>
                <c:pt idx="11">
                  <c:v>44426</c:v>
                </c:pt>
                <c:pt idx="12">
                  <c:v>44427</c:v>
                </c:pt>
                <c:pt idx="13">
                  <c:v>44428</c:v>
                </c:pt>
                <c:pt idx="14">
                  <c:v>44431</c:v>
                </c:pt>
                <c:pt idx="15">
                  <c:v>44432</c:v>
                </c:pt>
                <c:pt idx="16">
                  <c:v>44433</c:v>
                </c:pt>
                <c:pt idx="17">
                  <c:v>44434</c:v>
                </c:pt>
                <c:pt idx="18">
                  <c:v>44435</c:v>
                </c:pt>
                <c:pt idx="19">
                  <c:v>44438</c:v>
                </c:pt>
                <c:pt idx="20">
                  <c:v>44439</c:v>
                </c:pt>
                <c:pt idx="21">
                  <c:v>44440</c:v>
                </c:pt>
                <c:pt idx="22">
                  <c:v>44441</c:v>
                </c:pt>
                <c:pt idx="23">
                  <c:v>44442</c:v>
                </c:pt>
                <c:pt idx="24">
                  <c:v>44445</c:v>
                </c:pt>
                <c:pt idx="25">
                  <c:v>44447</c:v>
                </c:pt>
                <c:pt idx="26">
                  <c:v>44448</c:v>
                </c:pt>
                <c:pt idx="27">
                  <c:v>44449</c:v>
                </c:pt>
                <c:pt idx="28">
                  <c:v>44452</c:v>
                </c:pt>
                <c:pt idx="29">
                  <c:v>44453</c:v>
                </c:pt>
                <c:pt idx="30">
                  <c:v>44454</c:v>
                </c:pt>
                <c:pt idx="31">
                  <c:v>44455</c:v>
                </c:pt>
                <c:pt idx="32">
                  <c:v>44456</c:v>
                </c:pt>
                <c:pt idx="33">
                  <c:v>44459</c:v>
                </c:pt>
                <c:pt idx="34">
                  <c:v>44460</c:v>
                </c:pt>
                <c:pt idx="35">
                  <c:v>44461</c:v>
                </c:pt>
                <c:pt idx="36">
                  <c:v>44462</c:v>
                </c:pt>
                <c:pt idx="37">
                  <c:v>44463</c:v>
                </c:pt>
                <c:pt idx="38">
                  <c:v>44466</c:v>
                </c:pt>
                <c:pt idx="39">
                  <c:v>44467</c:v>
                </c:pt>
                <c:pt idx="40">
                  <c:v>44468</c:v>
                </c:pt>
                <c:pt idx="41">
                  <c:v>44469</c:v>
                </c:pt>
                <c:pt idx="42">
                  <c:v>44470</c:v>
                </c:pt>
                <c:pt idx="43">
                  <c:v>44473</c:v>
                </c:pt>
                <c:pt idx="44">
                  <c:v>44474</c:v>
                </c:pt>
                <c:pt idx="45">
                  <c:v>44475</c:v>
                </c:pt>
                <c:pt idx="46">
                  <c:v>44476</c:v>
                </c:pt>
                <c:pt idx="47">
                  <c:v>44477</c:v>
                </c:pt>
                <c:pt idx="48">
                  <c:v>44480</c:v>
                </c:pt>
                <c:pt idx="49">
                  <c:v>44482</c:v>
                </c:pt>
                <c:pt idx="50">
                  <c:v>44483</c:v>
                </c:pt>
                <c:pt idx="51">
                  <c:v>44484</c:v>
                </c:pt>
                <c:pt idx="52">
                  <c:v>44487</c:v>
                </c:pt>
                <c:pt idx="53">
                  <c:v>44488</c:v>
                </c:pt>
                <c:pt idx="54">
                  <c:v>44489</c:v>
                </c:pt>
                <c:pt idx="55">
                  <c:v>44490</c:v>
                </c:pt>
                <c:pt idx="56">
                  <c:v>44491</c:v>
                </c:pt>
                <c:pt idx="57">
                  <c:v>44494</c:v>
                </c:pt>
                <c:pt idx="58">
                  <c:v>44495</c:v>
                </c:pt>
                <c:pt idx="59">
                  <c:v>44496</c:v>
                </c:pt>
                <c:pt idx="60">
                  <c:v>44497</c:v>
                </c:pt>
                <c:pt idx="61">
                  <c:v>44498</c:v>
                </c:pt>
                <c:pt idx="62">
                  <c:v>44501</c:v>
                </c:pt>
                <c:pt idx="63">
                  <c:v>44503</c:v>
                </c:pt>
                <c:pt idx="64">
                  <c:v>44504</c:v>
                </c:pt>
                <c:pt idx="65">
                  <c:v>44505</c:v>
                </c:pt>
                <c:pt idx="66">
                  <c:v>44508</c:v>
                </c:pt>
                <c:pt idx="67">
                  <c:v>44509</c:v>
                </c:pt>
                <c:pt idx="68">
                  <c:v>44510</c:v>
                </c:pt>
                <c:pt idx="69">
                  <c:v>44511</c:v>
                </c:pt>
                <c:pt idx="70">
                  <c:v>44512</c:v>
                </c:pt>
                <c:pt idx="71">
                  <c:v>44516</c:v>
                </c:pt>
                <c:pt idx="72">
                  <c:v>44517</c:v>
                </c:pt>
                <c:pt idx="73">
                  <c:v>44518</c:v>
                </c:pt>
                <c:pt idx="74">
                  <c:v>44519</c:v>
                </c:pt>
                <c:pt idx="75">
                  <c:v>44522</c:v>
                </c:pt>
                <c:pt idx="76">
                  <c:v>44523</c:v>
                </c:pt>
                <c:pt idx="77">
                  <c:v>44524</c:v>
                </c:pt>
                <c:pt idx="78">
                  <c:v>44525</c:v>
                </c:pt>
                <c:pt idx="79">
                  <c:v>44526</c:v>
                </c:pt>
                <c:pt idx="80">
                  <c:v>44529</c:v>
                </c:pt>
                <c:pt idx="81">
                  <c:v>44530</c:v>
                </c:pt>
                <c:pt idx="82">
                  <c:v>44531</c:v>
                </c:pt>
                <c:pt idx="83">
                  <c:v>44532</c:v>
                </c:pt>
                <c:pt idx="84">
                  <c:v>44533</c:v>
                </c:pt>
                <c:pt idx="85">
                  <c:v>44536</c:v>
                </c:pt>
                <c:pt idx="86">
                  <c:v>44537</c:v>
                </c:pt>
                <c:pt idx="87">
                  <c:v>44538</c:v>
                </c:pt>
                <c:pt idx="88">
                  <c:v>44539</c:v>
                </c:pt>
                <c:pt idx="89">
                  <c:v>44540</c:v>
                </c:pt>
                <c:pt idx="90">
                  <c:v>44543</c:v>
                </c:pt>
                <c:pt idx="91">
                  <c:v>44544</c:v>
                </c:pt>
                <c:pt idx="92">
                  <c:v>44545</c:v>
                </c:pt>
                <c:pt idx="93">
                  <c:v>44546</c:v>
                </c:pt>
                <c:pt idx="94">
                  <c:v>44547</c:v>
                </c:pt>
                <c:pt idx="95">
                  <c:v>44550</c:v>
                </c:pt>
                <c:pt idx="96">
                  <c:v>44551</c:v>
                </c:pt>
                <c:pt idx="97">
                  <c:v>44552</c:v>
                </c:pt>
                <c:pt idx="98">
                  <c:v>44553</c:v>
                </c:pt>
                <c:pt idx="99">
                  <c:v>44554</c:v>
                </c:pt>
                <c:pt idx="100">
                  <c:v>44557</c:v>
                </c:pt>
                <c:pt idx="101">
                  <c:v>44558</c:v>
                </c:pt>
                <c:pt idx="102">
                  <c:v>44559</c:v>
                </c:pt>
                <c:pt idx="103">
                  <c:v>44560</c:v>
                </c:pt>
                <c:pt idx="104">
                  <c:v>44561</c:v>
                </c:pt>
                <c:pt idx="105">
                  <c:v>44564</c:v>
                </c:pt>
                <c:pt idx="106">
                  <c:v>44565</c:v>
                </c:pt>
                <c:pt idx="107">
                  <c:v>44566</c:v>
                </c:pt>
                <c:pt idx="108">
                  <c:v>44567</c:v>
                </c:pt>
                <c:pt idx="109">
                  <c:v>44568</c:v>
                </c:pt>
                <c:pt idx="110">
                  <c:v>44571</c:v>
                </c:pt>
                <c:pt idx="111">
                  <c:v>44572</c:v>
                </c:pt>
                <c:pt idx="112">
                  <c:v>44573</c:v>
                </c:pt>
                <c:pt idx="113">
                  <c:v>44574</c:v>
                </c:pt>
                <c:pt idx="114">
                  <c:v>44575</c:v>
                </c:pt>
                <c:pt idx="115">
                  <c:v>44578</c:v>
                </c:pt>
                <c:pt idx="116">
                  <c:v>44579</c:v>
                </c:pt>
                <c:pt idx="117">
                  <c:v>44580</c:v>
                </c:pt>
                <c:pt idx="118">
                  <c:v>44581</c:v>
                </c:pt>
                <c:pt idx="119">
                  <c:v>44582</c:v>
                </c:pt>
                <c:pt idx="120">
                  <c:v>44585</c:v>
                </c:pt>
                <c:pt idx="121">
                  <c:v>44586</c:v>
                </c:pt>
                <c:pt idx="122">
                  <c:v>44587</c:v>
                </c:pt>
                <c:pt idx="123">
                  <c:v>44588</c:v>
                </c:pt>
                <c:pt idx="124">
                  <c:v>44589</c:v>
                </c:pt>
                <c:pt idx="125">
                  <c:v>44592</c:v>
                </c:pt>
                <c:pt idx="126">
                  <c:v>44593</c:v>
                </c:pt>
                <c:pt idx="127">
                  <c:v>44594</c:v>
                </c:pt>
                <c:pt idx="128">
                  <c:v>44595</c:v>
                </c:pt>
                <c:pt idx="129">
                  <c:v>44596</c:v>
                </c:pt>
                <c:pt idx="130">
                  <c:v>44599</c:v>
                </c:pt>
                <c:pt idx="131">
                  <c:v>44600</c:v>
                </c:pt>
                <c:pt idx="132">
                  <c:v>44601</c:v>
                </c:pt>
                <c:pt idx="133">
                  <c:v>44602</c:v>
                </c:pt>
                <c:pt idx="134">
                  <c:v>44603</c:v>
                </c:pt>
                <c:pt idx="135">
                  <c:v>44606</c:v>
                </c:pt>
                <c:pt idx="136">
                  <c:v>44607</c:v>
                </c:pt>
                <c:pt idx="137">
                  <c:v>44608</c:v>
                </c:pt>
                <c:pt idx="138">
                  <c:v>44609</c:v>
                </c:pt>
                <c:pt idx="139">
                  <c:v>44610</c:v>
                </c:pt>
                <c:pt idx="140">
                  <c:v>44613</c:v>
                </c:pt>
                <c:pt idx="141">
                  <c:v>44614</c:v>
                </c:pt>
                <c:pt idx="142">
                  <c:v>44615</c:v>
                </c:pt>
                <c:pt idx="143">
                  <c:v>44616</c:v>
                </c:pt>
                <c:pt idx="144">
                  <c:v>44617</c:v>
                </c:pt>
                <c:pt idx="145">
                  <c:v>44622</c:v>
                </c:pt>
                <c:pt idx="146">
                  <c:v>44623</c:v>
                </c:pt>
                <c:pt idx="147">
                  <c:v>44624</c:v>
                </c:pt>
                <c:pt idx="148">
                  <c:v>44627</c:v>
                </c:pt>
                <c:pt idx="149">
                  <c:v>44628</c:v>
                </c:pt>
                <c:pt idx="150">
                  <c:v>44629</c:v>
                </c:pt>
                <c:pt idx="151">
                  <c:v>44630</c:v>
                </c:pt>
                <c:pt idx="152">
                  <c:v>44631</c:v>
                </c:pt>
                <c:pt idx="153">
                  <c:v>44634</c:v>
                </c:pt>
                <c:pt idx="154">
                  <c:v>44635</c:v>
                </c:pt>
                <c:pt idx="155">
                  <c:v>44636</c:v>
                </c:pt>
                <c:pt idx="156">
                  <c:v>44637</c:v>
                </c:pt>
                <c:pt idx="157">
                  <c:v>44638</c:v>
                </c:pt>
                <c:pt idx="158">
                  <c:v>44641</c:v>
                </c:pt>
                <c:pt idx="159">
                  <c:v>44642</c:v>
                </c:pt>
                <c:pt idx="160">
                  <c:v>44643</c:v>
                </c:pt>
                <c:pt idx="161">
                  <c:v>44644</c:v>
                </c:pt>
                <c:pt idx="162">
                  <c:v>44645</c:v>
                </c:pt>
                <c:pt idx="163">
                  <c:v>44648</c:v>
                </c:pt>
                <c:pt idx="164">
                  <c:v>44649</c:v>
                </c:pt>
                <c:pt idx="165">
                  <c:v>44650</c:v>
                </c:pt>
                <c:pt idx="166">
                  <c:v>44651</c:v>
                </c:pt>
                <c:pt idx="167">
                  <c:v>44652</c:v>
                </c:pt>
                <c:pt idx="168">
                  <c:v>44655</c:v>
                </c:pt>
                <c:pt idx="169">
                  <c:v>44656</c:v>
                </c:pt>
                <c:pt idx="170">
                  <c:v>44657</c:v>
                </c:pt>
                <c:pt idx="171">
                  <c:v>44658</c:v>
                </c:pt>
                <c:pt idx="172">
                  <c:v>44659</c:v>
                </c:pt>
                <c:pt idx="173">
                  <c:v>44662</c:v>
                </c:pt>
                <c:pt idx="174">
                  <c:v>44663</c:v>
                </c:pt>
                <c:pt idx="175">
                  <c:v>44664</c:v>
                </c:pt>
                <c:pt idx="176">
                  <c:v>44665</c:v>
                </c:pt>
                <c:pt idx="177">
                  <c:v>44669</c:v>
                </c:pt>
                <c:pt idx="178">
                  <c:v>44670</c:v>
                </c:pt>
                <c:pt idx="179">
                  <c:v>44671</c:v>
                </c:pt>
                <c:pt idx="180">
                  <c:v>44673</c:v>
                </c:pt>
                <c:pt idx="181">
                  <c:v>44676</c:v>
                </c:pt>
                <c:pt idx="182">
                  <c:v>44677</c:v>
                </c:pt>
                <c:pt idx="183">
                  <c:v>44678</c:v>
                </c:pt>
                <c:pt idx="184">
                  <c:v>44679</c:v>
                </c:pt>
                <c:pt idx="185">
                  <c:v>44680</c:v>
                </c:pt>
                <c:pt idx="186">
                  <c:v>44683</c:v>
                </c:pt>
                <c:pt idx="187">
                  <c:v>44684</c:v>
                </c:pt>
                <c:pt idx="188">
                  <c:v>44685</c:v>
                </c:pt>
                <c:pt idx="189">
                  <c:v>44686</c:v>
                </c:pt>
                <c:pt idx="190">
                  <c:v>44687</c:v>
                </c:pt>
                <c:pt idx="191">
                  <c:v>44690</c:v>
                </c:pt>
                <c:pt idx="192">
                  <c:v>44691</c:v>
                </c:pt>
                <c:pt idx="193">
                  <c:v>44692</c:v>
                </c:pt>
                <c:pt idx="194">
                  <c:v>44693</c:v>
                </c:pt>
                <c:pt idx="195">
                  <c:v>44694</c:v>
                </c:pt>
                <c:pt idx="196">
                  <c:v>44697</c:v>
                </c:pt>
                <c:pt idx="197">
                  <c:v>44698</c:v>
                </c:pt>
                <c:pt idx="198">
                  <c:v>44699</c:v>
                </c:pt>
                <c:pt idx="199">
                  <c:v>44700</c:v>
                </c:pt>
                <c:pt idx="200">
                  <c:v>44701</c:v>
                </c:pt>
                <c:pt idx="201">
                  <c:v>44704</c:v>
                </c:pt>
                <c:pt idx="202">
                  <c:v>44705</c:v>
                </c:pt>
                <c:pt idx="203">
                  <c:v>44706</c:v>
                </c:pt>
                <c:pt idx="204">
                  <c:v>44707</c:v>
                </c:pt>
                <c:pt idx="205">
                  <c:v>44708</c:v>
                </c:pt>
                <c:pt idx="206">
                  <c:v>44711</c:v>
                </c:pt>
                <c:pt idx="207">
                  <c:v>44712</c:v>
                </c:pt>
                <c:pt idx="208">
                  <c:v>44713</c:v>
                </c:pt>
                <c:pt idx="209">
                  <c:v>44714</c:v>
                </c:pt>
                <c:pt idx="210">
                  <c:v>44715</c:v>
                </c:pt>
                <c:pt idx="211">
                  <c:v>44718</c:v>
                </c:pt>
                <c:pt idx="212">
                  <c:v>44719</c:v>
                </c:pt>
                <c:pt idx="213">
                  <c:v>44720</c:v>
                </c:pt>
                <c:pt idx="214">
                  <c:v>44721</c:v>
                </c:pt>
                <c:pt idx="215">
                  <c:v>44722</c:v>
                </c:pt>
                <c:pt idx="216">
                  <c:v>44725</c:v>
                </c:pt>
                <c:pt idx="217">
                  <c:v>44726</c:v>
                </c:pt>
                <c:pt idx="218">
                  <c:v>44727</c:v>
                </c:pt>
                <c:pt idx="219">
                  <c:v>44729</c:v>
                </c:pt>
                <c:pt idx="220">
                  <c:v>44732</c:v>
                </c:pt>
                <c:pt idx="221">
                  <c:v>44733</c:v>
                </c:pt>
                <c:pt idx="222">
                  <c:v>44734</c:v>
                </c:pt>
                <c:pt idx="223">
                  <c:v>44735</c:v>
                </c:pt>
                <c:pt idx="224">
                  <c:v>44736</c:v>
                </c:pt>
                <c:pt idx="225">
                  <c:v>44739</c:v>
                </c:pt>
                <c:pt idx="226">
                  <c:v>44740</c:v>
                </c:pt>
                <c:pt idx="227">
                  <c:v>44741</c:v>
                </c:pt>
                <c:pt idx="228">
                  <c:v>44742</c:v>
                </c:pt>
                <c:pt idx="229">
                  <c:v>44743</c:v>
                </c:pt>
                <c:pt idx="230">
                  <c:v>44746</c:v>
                </c:pt>
                <c:pt idx="231">
                  <c:v>44747</c:v>
                </c:pt>
                <c:pt idx="232">
                  <c:v>44748</c:v>
                </c:pt>
                <c:pt idx="233">
                  <c:v>44749</c:v>
                </c:pt>
                <c:pt idx="234">
                  <c:v>44750</c:v>
                </c:pt>
                <c:pt idx="235">
                  <c:v>44753</c:v>
                </c:pt>
                <c:pt idx="236">
                  <c:v>44754</c:v>
                </c:pt>
                <c:pt idx="237">
                  <c:v>44755</c:v>
                </c:pt>
                <c:pt idx="238">
                  <c:v>44756</c:v>
                </c:pt>
                <c:pt idx="239">
                  <c:v>44757</c:v>
                </c:pt>
                <c:pt idx="240">
                  <c:v>44760</c:v>
                </c:pt>
                <c:pt idx="241">
                  <c:v>44761</c:v>
                </c:pt>
                <c:pt idx="242">
                  <c:v>44762</c:v>
                </c:pt>
                <c:pt idx="243">
                  <c:v>44763</c:v>
                </c:pt>
                <c:pt idx="244">
                  <c:v>44764</c:v>
                </c:pt>
                <c:pt idx="245">
                  <c:v>44767</c:v>
                </c:pt>
                <c:pt idx="246">
                  <c:v>44768</c:v>
                </c:pt>
                <c:pt idx="247">
                  <c:v>44769</c:v>
                </c:pt>
                <c:pt idx="248">
                  <c:v>44770</c:v>
                </c:pt>
                <c:pt idx="249">
                  <c:v>44771</c:v>
                </c:pt>
                <c:pt idx="250">
                  <c:v>44774</c:v>
                </c:pt>
                <c:pt idx="251">
                  <c:v>44775</c:v>
                </c:pt>
                <c:pt idx="252">
                  <c:v>44776</c:v>
                </c:pt>
                <c:pt idx="253">
                  <c:v>44777</c:v>
                </c:pt>
                <c:pt idx="254">
                  <c:v>44778</c:v>
                </c:pt>
                <c:pt idx="255">
                  <c:v>44781</c:v>
                </c:pt>
                <c:pt idx="256">
                  <c:v>44782</c:v>
                </c:pt>
                <c:pt idx="257">
                  <c:v>44783</c:v>
                </c:pt>
                <c:pt idx="258">
                  <c:v>44784</c:v>
                </c:pt>
                <c:pt idx="259">
                  <c:v>44785</c:v>
                </c:pt>
                <c:pt idx="260">
                  <c:v>44788</c:v>
                </c:pt>
                <c:pt idx="261">
                  <c:v>44789</c:v>
                </c:pt>
                <c:pt idx="262">
                  <c:v>44790</c:v>
                </c:pt>
                <c:pt idx="263">
                  <c:v>44791</c:v>
                </c:pt>
                <c:pt idx="264">
                  <c:v>44792</c:v>
                </c:pt>
                <c:pt idx="265">
                  <c:v>44795</c:v>
                </c:pt>
                <c:pt idx="266">
                  <c:v>44796</c:v>
                </c:pt>
                <c:pt idx="267">
                  <c:v>44797</c:v>
                </c:pt>
                <c:pt idx="268">
                  <c:v>44798</c:v>
                </c:pt>
                <c:pt idx="269">
                  <c:v>44799</c:v>
                </c:pt>
                <c:pt idx="270">
                  <c:v>44802</c:v>
                </c:pt>
                <c:pt idx="271">
                  <c:v>44803</c:v>
                </c:pt>
                <c:pt idx="272">
                  <c:v>44804</c:v>
                </c:pt>
                <c:pt idx="273">
                  <c:v>44805</c:v>
                </c:pt>
                <c:pt idx="274">
                  <c:v>44806</c:v>
                </c:pt>
                <c:pt idx="275">
                  <c:v>44809</c:v>
                </c:pt>
                <c:pt idx="276">
                  <c:v>44810</c:v>
                </c:pt>
                <c:pt idx="277">
                  <c:v>44812</c:v>
                </c:pt>
                <c:pt idx="278">
                  <c:v>44813</c:v>
                </c:pt>
                <c:pt idx="279">
                  <c:v>44816</c:v>
                </c:pt>
                <c:pt idx="280">
                  <c:v>44817</c:v>
                </c:pt>
                <c:pt idx="281">
                  <c:v>44818</c:v>
                </c:pt>
                <c:pt idx="282">
                  <c:v>44819</c:v>
                </c:pt>
                <c:pt idx="283">
                  <c:v>44820</c:v>
                </c:pt>
                <c:pt idx="284">
                  <c:v>44823</c:v>
                </c:pt>
                <c:pt idx="285">
                  <c:v>44824</c:v>
                </c:pt>
                <c:pt idx="286">
                  <c:v>44825</c:v>
                </c:pt>
                <c:pt idx="287">
                  <c:v>44826</c:v>
                </c:pt>
                <c:pt idx="288">
                  <c:v>44827</c:v>
                </c:pt>
                <c:pt idx="289">
                  <c:v>44830</c:v>
                </c:pt>
                <c:pt idx="290">
                  <c:v>44831</c:v>
                </c:pt>
                <c:pt idx="291">
                  <c:v>44832</c:v>
                </c:pt>
                <c:pt idx="292">
                  <c:v>44833</c:v>
                </c:pt>
                <c:pt idx="293">
                  <c:v>44834</c:v>
                </c:pt>
                <c:pt idx="294">
                  <c:v>44837</c:v>
                </c:pt>
                <c:pt idx="295">
                  <c:v>44838</c:v>
                </c:pt>
                <c:pt idx="296">
                  <c:v>44839</c:v>
                </c:pt>
                <c:pt idx="297">
                  <c:v>44840</c:v>
                </c:pt>
                <c:pt idx="298">
                  <c:v>44841</c:v>
                </c:pt>
                <c:pt idx="299">
                  <c:v>44844</c:v>
                </c:pt>
                <c:pt idx="300">
                  <c:v>44845</c:v>
                </c:pt>
                <c:pt idx="301">
                  <c:v>44847</c:v>
                </c:pt>
                <c:pt idx="302">
                  <c:v>44848</c:v>
                </c:pt>
                <c:pt idx="303">
                  <c:v>44851</c:v>
                </c:pt>
                <c:pt idx="304">
                  <c:v>44852</c:v>
                </c:pt>
                <c:pt idx="305">
                  <c:v>44853</c:v>
                </c:pt>
                <c:pt idx="306">
                  <c:v>44854</c:v>
                </c:pt>
                <c:pt idx="307">
                  <c:v>44855</c:v>
                </c:pt>
                <c:pt idx="308">
                  <c:v>44858</c:v>
                </c:pt>
                <c:pt idx="309">
                  <c:v>44859</c:v>
                </c:pt>
                <c:pt idx="310">
                  <c:v>44860</c:v>
                </c:pt>
                <c:pt idx="311">
                  <c:v>44861</c:v>
                </c:pt>
              </c:numCache>
              <c:extLst xmlns:c15="http://schemas.microsoft.com/office/drawing/2012/chart"/>
            </c:numRef>
          </c:cat>
          <c:val>
            <c:numRef>
              <c:f>LTN!$G$3:$G$314</c:f>
              <c:numCache>
                <c:formatCode>0.00</c:formatCode>
                <c:ptCount val="312"/>
                <c:pt idx="0" formatCode="General">
                  <c:v>0</c:v>
                </c:pt>
                <c:pt idx="1">
                  <c:v>6.5590838712048516E-2</c:v>
                </c:pt>
                <c:pt idx="2">
                  <c:v>-0.80025320048092707</c:v>
                </c:pt>
                <c:pt idx="3">
                  <c:v>-0.62783254626816998</c:v>
                </c:pt>
                <c:pt idx="4">
                  <c:v>-0.80705766187162409</c:v>
                </c:pt>
                <c:pt idx="5">
                  <c:v>-0.43377719430039985</c:v>
                </c:pt>
                <c:pt idx="6">
                  <c:v>-0.56750988996718821</c:v>
                </c:pt>
                <c:pt idx="7">
                  <c:v>-0.98253677111540538</c:v>
                </c:pt>
                <c:pt idx="8">
                  <c:v>-1.3753409295590879</c:v>
                </c:pt>
                <c:pt idx="9">
                  <c:v>-1.8474431670528535</c:v>
                </c:pt>
                <c:pt idx="10">
                  <c:v>-1.8772018230245546</c:v>
                </c:pt>
                <c:pt idx="11">
                  <c:v>-2.6487594596935615</c:v>
                </c:pt>
                <c:pt idx="12">
                  <c:v>-2.1454054019147017</c:v>
                </c:pt>
                <c:pt idx="13">
                  <c:v>-1.6380846605281274</c:v>
                </c:pt>
                <c:pt idx="14">
                  <c:v>-2.1441886549942279</c:v>
                </c:pt>
                <c:pt idx="15">
                  <c:v>-1.6370942320270143</c:v>
                </c:pt>
                <c:pt idx="16">
                  <c:v>-1.0329901982553902</c:v>
                </c:pt>
                <c:pt idx="17">
                  <c:v>-1.0282240800885911</c:v>
                </c:pt>
                <c:pt idx="18">
                  <c:v>-0.78819774882025184</c:v>
                </c:pt>
                <c:pt idx="19">
                  <c:v>-0.69593894443201743</c:v>
                </c:pt>
                <c:pt idx="20">
                  <c:v>-1.3641669780683152</c:v>
                </c:pt>
                <c:pt idx="21">
                  <c:v>-1.3218818326336979</c:v>
                </c:pt>
                <c:pt idx="22">
                  <c:v>-1.9226996155053189</c:v>
                </c:pt>
                <c:pt idx="23">
                  <c:v>-2.0310902893748262</c:v>
                </c:pt>
                <c:pt idx="24">
                  <c:v>-1.9110883389264144</c:v>
                </c:pt>
                <c:pt idx="25">
                  <c:v>-2.6282613236386587</c:v>
                </c:pt>
                <c:pt idx="26">
                  <c:v>-3.1518924372835544</c:v>
                </c:pt>
                <c:pt idx="27">
                  <c:v>-2.8002772909686002</c:v>
                </c:pt>
                <c:pt idx="28">
                  <c:v>-2.6079486746680813</c:v>
                </c:pt>
                <c:pt idx="29">
                  <c:v>-2.2993514888002275</c:v>
                </c:pt>
                <c:pt idx="30">
                  <c:v>-2.4944644260701199</c:v>
                </c:pt>
                <c:pt idx="31">
                  <c:v>-2.4730689408402617</c:v>
                </c:pt>
                <c:pt idx="32">
                  <c:v>-2.665059624118149</c:v>
                </c:pt>
                <c:pt idx="33">
                  <c:v>-2.3953233927156314</c:v>
                </c:pt>
                <c:pt idx="34">
                  <c:v>-1.55290095943863</c:v>
                </c:pt>
                <c:pt idx="35">
                  <c:v>-1.4109011272554151</c:v>
                </c:pt>
                <c:pt idx="36">
                  <c:v>-1.7772070924158223</c:v>
                </c:pt>
                <c:pt idx="37">
                  <c:v>-2.0229741213470431</c:v>
                </c:pt>
                <c:pt idx="38">
                  <c:v>-2.278742409710055</c:v>
                </c:pt>
                <c:pt idx="39">
                  <c:v>-2.5144677508153079</c:v>
                </c:pt>
                <c:pt idx="40">
                  <c:v>-2.3139024871860037</c:v>
                </c:pt>
                <c:pt idx="41">
                  <c:v>-2.4844294539242306</c:v>
                </c:pt>
                <c:pt idx="42">
                  <c:v>-2.1035918315367441</c:v>
                </c:pt>
                <c:pt idx="43">
                  <c:v>-2.2369288393320419</c:v>
                </c:pt>
                <c:pt idx="44">
                  <c:v>-2.3478270138371893</c:v>
                </c:pt>
                <c:pt idx="45">
                  <c:v>-1.8630898958037378</c:v>
                </c:pt>
                <c:pt idx="46">
                  <c:v>-2.1129647719383859</c:v>
                </c:pt>
                <c:pt idx="47">
                  <c:v>-1.4630589940046956</c:v>
                </c:pt>
                <c:pt idx="48">
                  <c:v>-1.6412754144571551</c:v>
                </c:pt>
                <c:pt idx="49">
                  <c:v>-1.4186551858122121</c:v>
                </c:pt>
                <c:pt idx="50">
                  <c:v>-1.5550607221587187</c:v>
                </c:pt>
                <c:pt idx="51">
                  <c:v>-1.9177633220047952</c:v>
                </c:pt>
                <c:pt idx="52">
                  <c:v>-2.0545865736534941</c:v>
                </c:pt>
                <c:pt idx="53">
                  <c:v>-3.7066128517551311</c:v>
                </c:pt>
                <c:pt idx="54">
                  <c:v>-3.6954059934318328</c:v>
                </c:pt>
                <c:pt idx="55">
                  <c:v>-5.2566000119120382</c:v>
                </c:pt>
                <c:pt idx="56">
                  <c:v>-5.2430739606230787</c:v>
                </c:pt>
                <c:pt idx="57">
                  <c:v>-5.5663017928426983</c:v>
                </c:pt>
                <c:pt idx="58">
                  <c:v>-6.2419456833859632</c:v>
                </c:pt>
                <c:pt idx="59">
                  <c:v>-5.911802581054026</c:v>
                </c:pt>
                <c:pt idx="60">
                  <c:v>-7.7087183141722138</c:v>
                </c:pt>
                <c:pt idx="61">
                  <c:v>-6.8247215230423652</c:v>
                </c:pt>
                <c:pt idx="62">
                  <c:v>-7.5401860387372288</c:v>
                </c:pt>
                <c:pt idx="63">
                  <c:v>-6.3009426644352722</c:v>
                </c:pt>
                <c:pt idx="64">
                  <c:v>-6.6214942981351221</c:v>
                </c:pt>
                <c:pt idx="65">
                  <c:v>-6.4501360645141563</c:v>
                </c:pt>
                <c:pt idx="66">
                  <c:v>-6.5053871735173967</c:v>
                </c:pt>
                <c:pt idx="67">
                  <c:v>-5.6823389400738167</c:v>
                </c:pt>
                <c:pt idx="68">
                  <c:v>-5.6137585492085691</c:v>
                </c:pt>
                <c:pt idx="69">
                  <c:v>-5.4575386673549104</c:v>
                </c:pt>
                <c:pt idx="70">
                  <c:v>-5.2835363361650511</c:v>
                </c:pt>
                <c:pt idx="71">
                  <c:v>-5.4974225542130277</c:v>
                </c:pt>
                <c:pt idx="72">
                  <c:v>-5.8759372228540219</c:v>
                </c:pt>
                <c:pt idx="73">
                  <c:v>-6.0984203173113265</c:v>
                </c:pt>
                <c:pt idx="74">
                  <c:v>-5.6382667521646779</c:v>
                </c:pt>
                <c:pt idx="75">
                  <c:v>-6.2211160613613536</c:v>
                </c:pt>
                <c:pt idx="76">
                  <c:v>-5.5520429265413229</c:v>
                </c:pt>
                <c:pt idx="77">
                  <c:v>-5.2945564985815929</c:v>
                </c:pt>
                <c:pt idx="78">
                  <c:v>-5.3618198102656773</c:v>
                </c:pt>
                <c:pt idx="79">
                  <c:v>-4.9930207160250433</c:v>
                </c:pt>
                <c:pt idx="80">
                  <c:v>-4.6375118183882407</c:v>
                </c:pt>
                <c:pt idx="81">
                  <c:v>-4.3409668606546381</c:v>
                </c:pt>
                <c:pt idx="82">
                  <c:v>-4.3018717975810139</c:v>
                </c:pt>
                <c:pt idx="83">
                  <c:v>-3.6474015061971121</c:v>
                </c:pt>
                <c:pt idx="84">
                  <c:v>-2.6147421223434497</c:v>
                </c:pt>
                <c:pt idx="85">
                  <c:v>-2.6282211638717135</c:v>
                </c:pt>
                <c:pt idx="86">
                  <c:v>-2.4455271308695292</c:v>
                </c:pt>
                <c:pt idx="87">
                  <c:v>-1.8809697225014022</c:v>
                </c:pt>
                <c:pt idx="88">
                  <c:v>-1.926930628281831</c:v>
                </c:pt>
                <c:pt idx="89">
                  <c:v>-1.1682258631285691</c:v>
                </c:pt>
                <c:pt idx="90">
                  <c:v>-1.5896971109005342</c:v>
                </c:pt>
                <c:pt idx="91">
                  <c:v>-1.1788228033852044</c:v>
                </c:pt>
                <c:pt idx="92">
                  <c:v>-1.3610122201846875</c:v>
                </c:pt>
                <c:pt idx="93">
                  <c:v>-1.5513133726630768</c:v>
                </c:pt>
                <c:pt idx="94">
                  <c:v>-1.8402431521043483</c:v>
                </c:pt>
                <c:pt idx="95">
                  <c:v>-1.1199977437464703</c:v>
                </c:pt>
                <c:pt idx="96">
                  <c:v>-0.76836057000079228</c:v>
                </c:pt>
                <c:pt idx="97">
                  <c:v>-0.85110983705414256</c:v>
                </c:pt>
                <c:pt idx="98">
                  <c:v>-1.1866996245742167</c:v>
                </c:pt>
                <c:pt idx="99">
                  <c:v>-1.1468357504427651</c:v>
                </c:pt>
                <c:pt idx="100">
                  <c:v>-1.0905407561248248</c:v>
                </c:pt>
                <c:pt idx="101">
                  <c:v>-1.1108650903787765</c:v>
                </c:pt>
                <c:pt idx="102">
                  <c:v>-1.3599722299644235</c:v>
                </c:pt>
                <c:pt idx="103">
                  <c:v>-1.0810756765922025</c:v>
                </c:pt>
                <c:pt idx="104">
                  <c:v>-1.0410451192806924</c:v>
                </c:pt>
                <c:pt idx="105">
                  <c:v>-1.5664659616721921</c:v>
                </c:pt>
                <c:pt idx="106">
                  <c:v>-2.4588174617869663</c:v>
                </c:pt>
                <c:pt idx="107">
                  <c:v>-2.7462865808065451</c:v>
                </c:pt>
                <c:pt idx="108">
                  <c:v>-2.7825489700140649</c:v>
                </c:pt>
                <c:pt idx="109">
                  <c:v>-2.9952870753922056</c:v>
                </c:pt>
                <c:pt idx="110">
                  <c:v>-3.1321559936655974</c:v>
                </c:pt>
                <c:pt idx="111">
                  <c:v>-3.1411422452070958</c:v>
                </c:pt>
                <c:pt idx="112">
                  <c:v>-2.2827542226880881</c:v>
                </c:pt>
                <c:pt idx="113">
                  <c:v>-2.1552998820329683</c:v>
                </c:pt>
                <c:pt idx="114">
                  <c:v>-2.2290970131997323</c:v>
                </c:pt>
                <c:pt idx="115">
                  <c:v>-2.6543371006436889</c:v>
                </c:pt>
                <c:pt idx="116">
                  <c:v>-2.7428903270664828</c:v>
                </c:pt>
                <c:pt idx="117">
                  <c:v>-2.1598942131028309</c:v>
                </c:pt>
                <c:pt idx="118">
                  <c:v>-1.593632768066211</c:v>
                </c:pt>
                <c:pt idx="119">
                  <c:v>-1.8668446325475596</c:v>
                </c:pt>
                <c:pt idx="120">
                  <c:v>-1.5873262071981031</c:v>
                </c:pt>
                <c:pt idx="121">
                  <c:v>-1.3779304958056349</c:v>
                </c:pt>
                <c:pt idx="122">
                  <c:v>-1.3665002739622234</c:v>
                </c:pt>
                <c:pt idx="123">
                  <c:v>-2.0317666926745193</c:v>
                </c:pt>
                <c:pt idx="124">
                  <c:v>-2.0697693832230968</c:v>
                </c:pt>
                <c:pt idx="125">
                  <c:v>-1.8225236958475111</c:v>
                </c:pt>
                <c:pt idx="126">
                  <c:v>-1.3431563013082015</c:v>
                </c:pt>
                <c:pt idx="127">
                  <c:v>-1.0174459507828915</c:v>
                </c:pt>
                <c:pt idx="128">
                  <c:v>-0.67843640464241295</c:v>
                </c:pt>
                <c:pt idx="129">
                  <c:v>-1.1464048724075693</c:v>
                </c:pt>
                <c:pt idx="130">
                  <c:v>-0.81116443456629161</c:v>
                </c:pt>
                <c:pt idx="131">
                  <c:v>-1.1502043355808178</c:v>
                </c:pt>
                <c:pt idx="132">
                  <c:v>-1.2986955441484649</c:v>
                </c:pt>
                <c:pt idx="133">
                  <c:v>-1.61340507341593</c:v>
                </c:pt>
                <c:pt idx="134">
                  <c:v>-1.8588815820260285</c:v>
                </c:pt>
                <c:pt idx="135">
                  <c:v>-1.9326561485076499</c:v>
                </c:pt>
                <c:pt idx="136">
                  <c:v>-1.5253248994993585</c:v>
                </c:pt>
                <c:pt idx="137">
                  <c:v>-1.5336873986732003</c:v>
                </c:pt>
                <c:pt idx="138">
                  <c:v>-1.7095162605365921</c:v>
                </c:pt>
                <c:pt idx="139">
                  <c:v>-1.5307843444796854</c:v>
                </c:pt>
                <c:pt idx="140">
                  <c:v>-1.3482514877998897</c:v>
                </c:pt>
                <c:pt idx="141">
                  <c:v>-1.4601926074245375</c:v>
                </c:pt>
                <c:pt idx="142">
                  <c:v>-1.063575420133811</c:v>
                </c:pt>
                <c:pt idx="143">
                  <c:v>-1.341957015155959</c:v>
                </c:pt>
                <c:pt idx="144">
                  <c:v>-1.3875646761631222</c:v>
                </c:pt>
                <c:pt idx="145">
                  <c:v>-1.6201704495484304</c:v>
                </c:pt>
                <c:pt idx="146">
                  <c:v>-2.1032833131929718</c:v>
                </c:pt>
                <c:pt idx="147">
                  <c:v>-2.6589186719213398</c:v>
                </c:pt>
                <c:pt idx="148">
                  <c:v>-3.2446678117850847</c:v>
                </c:pt>
                <c:pt idx="149">
                  <c:v>-3.5079549755877903</c:v>
                </c:pt>
                <c:pt idx="150">
                  <c:v>-2.8346924652078886</c:v>
                </c:pt>
                <c:pt idx="151">
                  <c:v>-3.1525845552746401</c:v>
                </c:pt>
                <c:pt idx="152">
                  <c:v>-3.5006746411052059</c:v>
                </c:pt>
                <c:pt idx="153">
                  <c:v>-4.0311360043523763</c:v>
                </c:pt>
                <c:pt idx="154">
                  <c:v>-3.403647838159729</c:v>
                </c:pt>
                <c:pt idx="155">
                  <c:v>-3.3911006644021247</c:v>
                </c:pt>
                <c:pt idx="156">
                  <c:v>-2.9561197516006388</c:v>
                </c:pt>
                <c:pt idx="157">
                  <c:v>-2.3964274505239969</c:v>
                </c:pt>
                <c:pt idx="158">
                  <c:v>-2.6961208534019843</c:v>
                </c:pt>
                <c:pt idx="159">
                  <c:v>-2.2737229760898425</c:v>
                </c:pt>
                <c:pt idx="160">
                  <c:v>-2.2583337265140058</c:v>
                </c:pt>
                <c:pt idx="161">
                  <c:v>-1.3806398697849831</c:v>
                </c:pt>
                <c:pt idx="162">
                  <c:v>-0.71679408604098382</c:v>
                </c:pt>
                <c:pt idx="163">
                  <c:v>-0.55781043319904633</c:v>
                </c:pt>
                <c:pt idx="164">
                  <c:v>-0.29650023130409764</c:v>
                </c:pt>
                <c:pt idx="165">
                  <c:v>-0.74742282552641148</c:v>
                </c:pt>
                <c:pt idx="166">
                  <c:v>-0.48239777802746575</c:v>
                </c:pt>
                <c:pt idx="167">
                  <c:v>0.20086666335221715</c:v>
                </c:pt>
                <c:pt idx="168">
                  <c:v>0.40406339907179678</c:v>
                </c:pt>
                <c:pt idx="169">
                  <c:v>-0.15052498512900803</c:v>
                </c:pt>
                <c:pt idx="170">
                  <c:v>-0.42040345463604245</c:v>
                </c:pt>
                <c:pt idx="171">
                  <c:v>-0.63729628266470106</c:v>
                </c:pt>
                <c:pt idx="172">
                  <c:v>-1.1675941862582584</c:v>
                </c:pt>
                <c:pt idx="173">
                  <c:v>-1.5907115815362749</c:v>
                </c:pt>
                <c:pt idx="174">
                  <c:v>-1.6152786138500463</c:v>
                </c:pt>
                <c:pt idx="175">
                  <c:v>-1.6231939830428255</c:v>
                </c:pt>
                <c:pt idx="176">
                  <c:v>-1.8739059015451254</c:v>
                </c:pt>
                <c:pt idx="177">
                  <c:v>-1.58227843340778</c:v>
                </c:pt>
                <c:pt idx="178">
                  <c:v>-1.5684615931705226</c:v>
                </c:pt>
                <c:pt idx="179">
                  <c:v>-1.6245937994028514</c:v>
                </c:pt>
                <c:pt idx="180">
                  <c:v>-1.6907400248591498</c:v>
                </c:pt>
                <c:pt idx="181">
                  <c:v>-1.2913896900814237</c:v>
                </c:pt>
                <c:pt idx="182">
                  <c:v>-1.6201096054866304</c:v>
                </c:pt>
                <c:pt idx="183">
                  <c:v>-1.2701776772318873</c:v>
                </c:pt>
                <c:pt idx="184">
                  <c:v>-1.2513941886200253</c:v>
                </c:pt>
                <c:pt idx="185">
                  <c:v>-1.2546589493437232</c:v>
                </c:pt>
                <c:pt idx="186">
                  <c:v>-1.5282272821247722</c:v>
                </c:pt>
                <c:pt idx="187">
                  <c:v>-1.4982335773495725</c:v>
                </c:pt>
                <c:pt idx="188">
                  <c:v>-1.1686219539407294</c:v>
                </c:pt>
                <c:pt idx="189">
                  <c:v>-1.7258004416424111</c:v>
                </c:pt>
                <c:pt idx="190">
                  <c:v>-2.2124492451730871</c:v>
                </c:pt>
                <c:pt idx="191">
                  <c:v>-1.8805921669660663</c:v>
                </c:pt>
                <c:pt idx="192">
                  <c:v>-1.5214985736056064</c:v>
                </c:pt>
                <c:pt idx="193">
                  <c:v>-1.7894598507577575</c:v>
                </c:pt>
                <c:pt idx="194">
                  <c:v>-1.9201825786038351</c:v>
                </c:pt>
                <c:pt idx="195">
                  <c:v>-1.962339454548534</c:v>
                </c:pt>
                <c:pt idx="196">
                  <c:v>-1.6699406233949277</c:v>
                </c:pt>
                <c:pt idx="197">
                  <c:v>-1.4853582754622896</c:v>
                </c:pt>
                <c:pt idx="198">
                  <c:v>-1.3787688813091559</c:v>
                </c:pt>
                <c:pt idx="199">
                  <c:v>-0.96072948038178341</c:v>
                </c:pt>
                <c:pt idx="200">
                  <c:v>-0.63628436398727173</c:v>
                </c:pt>
                <c:pt idx="201">
                  <c:v>-0.5035727203228535</c:v>
                </c:pt>
                <c:pt idx="202">
                  <c:v>-0.97615486031654708</c:v>
                </c:pt>
                <c:pt idx="203">
                  <c:v>-0.9850168717762009</c:v>
                </c:pt>
                <c:pt idx="204">
                  <c:v>-0.47048228114004997</c:v>
                </c:pt>
                <c:pt idx="205">
                  <c:v>-0.5362950059226046</c:v>
                </c:pt>
                <c:pt idx="206">
                  <c:v>-1.0663676656055943</c:v>
                </c:pt>
                <c:pt idx="207">
                  <c:v>-0.7253831722613624</c:v>
                </c:pt>
                <c:pt idx="208">
                  <c:v>-0.93957441649950013</c:v>
                </c:pt>
                <c:pt idx="209">
                  <c:v>-1.0854277059239692</c:v>
                </c:pt>
                <c:pt idx="210">
                  <c:v>-0.99380299605074107</c:v>
                </c:pt>
                <c:pt idx="211">
                  <c:v>-1.0259596870724752</c:v>
                </c:pt>
                <c:pt idx="212">
                  <c:v>-1.3926234636685964</c:v>
                </c:pt>
                <c:pt idx="213">
                  <c:v>-1.3999783422002587</c:v>
                </c:pt>
                <c:pt idx="214">
                  <c:v>-0.91524001534436517</c:v>
                </c:pt>
                <c:pt idx="215">
                  <c:v>-0.87839457079058603</c:v>
                </c:pt>
                <c:pt idx="216">
                  <c:v>-1.392209240520037</c:v>
                </c:pt>
                <c:pt idx="217">
                  <c:v>-2.0943236557445677</c:v>
                </c:pt>
                <c:pt idx="218">
                  <c:v>-1.2551076910879866</c:v>
                </c:pt>
                <c:pt idx="219">
                  <c:v>-0.68914589969741868</c:v>
                </c:pt>
                <c:pt idx="220">
                  <c:v>-0.52205467489823132</c:v>
                </c:pt>
                <c:pt idx="221">
                  <c:v>-0.48134610252383858</c:v>
                </c:pt>
                <c:pt idx="222">
                  <c:v>-9.5724632574079038E-2</c:v>
                </c:pt>
                <c:pt idx="223">
                  <c:v>0.14168526972739848</c:v>
                </c:pt>
                <c:pt idx="224">
                  <c:v>-0.48067171392821573</c:v>
                </c:pt>
                <c:pt idx="225">
                  <c:v>-0.4952479632711726</c:v>
                </c:pt>
                <c:pt idx="226">
                  <c:v>-1.1480823149827679</c:v>
                </c:pt>
                <c:pt idx="227">
                  <c:v>-1.0958070581453483</c:v>
                </c:pt>
                <c:pt idx="228">
                  <c:v>-0.69503259624567049</c:v>
                </c:pt>
                <c:pt idx="229">
                  <c:v>-0.46452614445955387</c:v>
                </c:pt>
                <c:pt idx="230">
                  <c:v>-0.65841105246640108</c:v>
                </c:pt>
                <c:pt idx="231">
                  <c:v>-0.8629506555787203</c:v>
                </c:pt>
                <c:pt idx="232">
                  <c:v>-0.88443989170279291</c:v>
                </c:pt>
                <c:pt idx="233">
                  <c:v>-0.64515188230461762</c:v>
                </c:pt>
                <c:pt idx="234">
                  <c:v>-0.94493661843194632</c:v>
                </c:pt>
                <c:pt idx="235">
                  <c:v>-1.4307396492108548</c:v>
                </c:pt>
                <c:pt idx="236">
                  <c:v>-0.99996946783194041</c:v>
                </c:pt>
                <c:pt idx="237">
                  <c:v>-1.0160648040134501</c:v>
                </c:pt>
                <c:pt idx="238">
                  <c:v>-1.2000064760645746</c:v>
                </c:pt>
                <c:pt idx="239">
                  <c:v>-0.98798748571152784</c:v>
                </c:pt>
                <c:pt idx="240">
                  <c:v>-1.4426351333715726</c:v>
                </c:pt>
                <c:pt idx="241">
                  <c:v>-1.5843084491883319</c:v>
                </c:pt>
                <c:pt idx="242">
                  <c:v>-1.3233568646107252</c:v>
                </c:pt>
                <c:pt idx="243">
                  <c:v>-1.5812438157316144</c:v>
                </c:pt>
                <c:pt idx="244">
                  <c:v>-1.0538112242094444</c:v>
                </c:pt>
                <c:pt idx="245">
                  <c:v>-0.82777352027533224</c:v>
                </c:pt>
                <c:pt idx="246">
                  <c:v>-0.80902468457278998</c:v>
                </c:pt>
                <c:pt idx="247">
                  <c:v>-0.4855879947020858</c:v>
                </c:pt>
                <c:pt idx="248">
                  <c:v>3.13530927410266E-2</c:v>
                </c:pt>
                <c:pt idx="249">
                  <c:v>0.41248486191687306</c:v>
                </c:pt>
                <c:pt idx="250">
                  <c:v>0.71984542245115968</c:v>
                </c:pt>
                <c:pt idx="251">
                  <c:v>0.51216879085063116</c:v>
                </c:pt>
                <c:pt idx="252">
                  <c:v>0.90310451277695325</c:v>
                </c:pt>
                <c:pt idx="253">
                  <c:v>1.8062302471030023</c:v>
                </c:pt>
                <c:pt idx="254">
                  <c:v>1.8462567750064496</c:v>
                </c:pt>
                <c:pt idx="255">
                  <c:v>2.4311023872695792</c:v>
                </c:pt>
                <c:pt idx="256">
                  <c:v>2.3678709012901811</c:v>
                </c:pt>
                <c:pt idx="257">
                  <c:v>2.4928768392945333</c:v>
                </c:pt>
                <c:pt idx="258">
                  <c:v>2.3690053139726386</c:v>
                </c:pt>
                <c:pt idx="259">
                  <c:v>2.76318484370075</c:v>
                </c:pt>
                <c:pt idx="260">
                  <c:v>3.1253061342773725</c:v>
                </c:pt>
                <c:pt idx="261">
                  <c:v>3.0609179395576058</c:v>
                </c:pt>
                <c:pt idx="262">
                  <c:v>2.7206975562951374</c:v>
                </c:pt>
                <c:pt idx="263">
                  <c:v>2.4463429516879964</c:v>
                </c:pt>
                <c:pt idx="264">
                  <c:v>2.279569915811952</c:v>
                </c:pt>
                <c:pt idx="265">
                  <c:v>2.4111419085634411</c:v>
                </c:pt>
                <c:pt idx="266">
                  <c:v>2.8861834649232865</c:v>
                </c:pt>
                <c:pt idx="267">
                  <c:v>2.7670255411498257</c:v>
                </c:pt>
                <c:pt idx="268">
                  <c:v>2.4707286606391099</c:v>
                </c:pt>
                <c:pt idx="269">
                  <c:v>2.8030916981848453</c:v>
                </c:pt>
                <c:pt idx="270">
                  <c:v>2.6041348399394648</c:v>
                </c:pt>
                <c:pt idx="271">
                  <c:v>2.7125582863278375</c:v>
                </c:pt>
                <c:pt idx="272">
                  <c:v>2.9945159810031097</c:v>
                </c:pt>
                <c:pt idx="273">
                  <c:v>3.4919229011128206</c:v>
                </c:pt>
                <c:pt idx="274">
                  <c:v>3.6459154605046118</c:v>
                </c:pt>
                <c:pt idx="275">
                  <c:v>3.7234475843156645</c:v>
                </c:pt>
                <c:pt idx="276">
                  <c:v>3.2588080791759566</c:v>
                </c:pt>
                <c:pt idx="277">
                  <c:v>3.6848042178855511</c:v>
                </c:pt>
                <c:pt idx="278">
                  <c:v>3.9915909907121128</c:v>
                </c:pt>
                <c:pt idx="279">
                  <c:v>3.8802732205143187</c:v>
                </c:pt>
                <c:pt idx="280">
                  <c:v>3.5552332291765687</c:v>
                </c:pt>
                <c:pt idx="281">
                  <c:v>3.560391946001995</c:v>
                </c:pt>
                <c:pt idx="282">
                  <c:v>3.2798650941287644</c:v>
                </c:pt>
                <c:pt idx="283">
                  <c:v>3.4373285856233116</c:v>
                </c:pt>
                <c:pt idx="284">
                  <c:v>3.67743886289289</c:v>
                </c:pt>
                <c:pt idx="285">
                  <c:v>3.767170288232391</c:v>
                </c:pt>
                <c:pt idx="286">
                  <c:v>4.1954873659844738</c:v>
                </c:pt>
                <c:pt idx="287">
                  <c:v>4.7777555002253003</c:v>
                </c:pt>
                <c:pt idx="288">
                  <c:v>4.5277111203249287</c:v>
                </c:pt>
                <c:pt idx="289">
                  <c:v>4.1368112601303464</c:v>
                </c:pt>
                <c:pt idx="290">
                  <c:v>4.7014362282402633</c:v>
                </c:pt>
                <c:pt idx="291">
                  <c:v>4.4284941997853045</c:v>
                </c:pt>
                <c:pt idx="292">
                  <c:v>4.5157827293317077</c:v>
                </c:pt>
                <c:pt idx="293">
                  <c:v>4.8432349929612872</c:v>
                </c:pt>
                <c:pt idx="294">
                  <c:v>5.1423038375899788</c:v>
                </c:pt>
                <c:pt idx="295">
                  <c:v>5.1984348349998655</c:v>
                </c:pt>
                <c:pt idx="296">
                  <c:v>5.1155360769074898</c:v>
                </c:pt>
                <c:pt idx="297">
                  <c:v>5.0791862495450424</c:v>
                </c:pt>
                <c:pt idx="298">
                  <c:v>5.1148199167816433</c:v>
                </c:pt>
                <c:pt idx="299">
                  <c:v>5.3009327682090435</c:v>
                </c:pt>
                <c:pt idx="300">
                  <c:v>5.0344627749798532</c:v>
                </c:pt>
                <c:pt idx="301">
                  <c:v>4.957071008882874</c:v>
                </c:pt>
                <c:pt idx="302">
                  <c:v>4.8470879129481226</c:v>
                </c:pt>
                <c:pt idx="303">
                  <c:v>5.1982958204218388</c:v>
                </c:pt>
                <c:pt idx="304">
                  <c:v>5.3138697200396434</c:v>
                </c:pt>
                <c:pt idx="305">
                  <c:v>5.2294862593908142</c:v>
                </c:pt>
                <c:pt idx="306">
                  <c:v>5.193196873149275</c:v>
                </c:pt>
                <c:pt idx="307">
                  <c:v>5.3114976075147924</c:v>
                </c:pt>
                <c:pt idx="308">
                  <c:v>5.0667975658378106</c:v>
                </c:pt>
                <c:pt idx="309">
                  <c:v>5.073459251869572</c:v>
                </c:pt>
                <c:pt idx="310">
                  <c:v>4.9592930931142698</c:v>
                </c:pt>
                <c:pt idx="311">
                  <c:v>5.1881580983703879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5C00-408D-8404-07586C0218A4}"/>
            </c:ext>
          </c:extLst>
        </c:ser>
        <c:ser>
          <c:idx val="7"/>
          <c:order val="5"/>
          <c:tx>
            <c:strRef>
              <c:f>'NTN-F'!$S$2</c:f>
              <c:strCache>
                <c:ptCount val="1"/>
                <c:pt idx="0">
                  <c:v>CDI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'NTN-F'!$B$3:$B$988</c:f>
              <c:numCache>
                <c:formatCode>m/d/yyyy</c:formatCode>
                <c:ptCount val="986"/>
                <c:pt idx="0">
                  <c:v>44411</c:v>
                </c:pt>
                <c:pt idx="1">
                  <c:v>44412</c:v>
                </c:pt>
                <c:pt idx="2">
                  <c:v>44413</c:v>
                </c:pt>
                <c:pt idx="3">
                  <c:v>44414</c:v>
                </c:pt>
                <c:pt idx="4">
                  <c:v>44417</c:v>
                </c:pt>
                <c:pt idx="5">
                  <c:v>44418</c:v>
                </c:pt>
                <c:pt idx="6">
                  <c:v>44419</c:v>
                </c:pt>
                <c:pt idx="7">
                  <c:v>44420</c:v>
                </c:pt>
                <c:pt idx="8">
                  <c:v>44421</c:v>
                </c:pt>
                <c:pt idx="9">
                  <c:v>44424</c:v>
                </c:pt>
                <c:pt idx="10">
                  <c:v>44425</c:v>
                </c:pt>
                <c:pt idx="11">
                  <c:v>44426</c:v>
                </c:pt>
                <c:pt idx="12">
                  <c:v>44427</c:v>
                </c:pt>
                <c:pt idx="13">
                  <c:v>44428</c:v>
                </c:pt>
                <c:pt idx="14">
                  <c:v>44431</c:v>
                </c:pt>
                <c:pt idx="15">
                  <c:v>44432</c:v>
                </c:pt>
                <c:pt idx="16">
                  <c:v>44433</c:v>
                </c:pt>
                <c:pt idx="17">
                  <c:v>44434</c:v>
                </c:pt>
                <c:pt idx="18">
                  <c:v>44435</c:v>
                </c:pt>
                <c:pt idx="19">
                  <c:v>44438</c:v>
                </c:pt>
                <c:pt idx="20">
                  <c:v>44439</c:v>
                </c:pt>
                <c:pt idx="21">
                  <c:v>44440</c:v>
                </c:pt>
                <c:pt idx="22">
                  <c:v>44441</c:v>
                </c:pt>
                <c:pt idx="23">
                  <c:v>44442</c:v>
                </c:pt>
                <c:pt idx="24">
                  <c:v>44445</c:v>
                </c:pt>
                <c:pt idx="25">
                  <c:v>44447</c:v>
                </c:pt>
                <c:pt idx="26">
                  <c:v>44448</c:v>
                </c:pt>
                <c:pt idx="27">
                  <c:v>44449</c:v>
                </c:pt>
                <c:pt idx="28">
                  <c:v>44452</c:v>
                </c:pt>
                <c:pt idx="29">
                  <c:v>44453</c:v>
                </c:pt>
                <c:pt idx="30">
                  <c:v>44454</c:v>
                </c:pt>
                <c:pt idx="31">
                  <c:v>44455</c:v>
                </c:pt>
                <c:pt idx="32">
                  <c:v>44456</c:v>
                </c:pt>
                <c:pt idx="33">
                  <c:v>44459</c:v>
                </c:pt>
                <c:pt idx="34">
                  <c:v>44460</c:v>
                </c:pt>
                <c:pt idx="35">
                  <c:v>44461</c:v>
                </c:pt>
                <c:pt idx="36">
                  <c:v>44462</c:v>
                </c:pt>
                <c:pt idx="37">
                  <c:v>44463</c:v>
                </c:pt>
                <c:pt idx="38">
                  <c:v>44466</c:v>
                </c:pt>
                <c:pt idx="39">
                  <c:v>44467</c:v>
                </c:pt>
                <c:pt idx="40">
                  <c:v>44468</c:v>
                </c:pt>
                <c:pt idx="41">
                  <c:v>44469</c:v>
                </c:pt>
                <c:pt idx="42">
                  <c:v>44470</c:v>
                </c:pt>
                <c:pt idx="43">
                  <c:v>44473</c:v>
                </c:pt>
                <c:pt idx="44">
                  <c:v>44474</c:v>
                </c:pt>
                <c:pt idx="45">
                  <c:v>44475</c:v>
                </c:pt>
                <c:pt idx="46">
                  <c:v>44476</c:v>
                </c:pt>
                <c:pt idx="47">
                  <c:v>44477</c:v>
                </c:pt>
                <c:pt idx="48">
                  <c:v>44480</c:v>
                </c:pt>
                <c:pt idx="49">
                  <c:v>44482</c:v>
                </c:pt>
                <c:pt idx="50">
                  <c:v>44483</c:v>
                </c:pt>
                <c:pt idx="51">
                  <c:v>44484</c:v>
                </c:pt>
                <c:pt idx="52">
                  <c:v>44487</c:v>
                </c:pt>
                <c:pt idx="53">
                  <c:v>44488</c:v>
                </c:pt>
                <c:pt idx="54">
                  <c:v>44489</c:v>
                </c:pt>
                <c:pt idx="55">
                  <c:v>44490</c:v>
                </c:pt>
                <c:pt idx="56">
                  <c:v>44491</c:v>
                </c:pt>
                <c:pt idx="57">
                  <c:v>44494</c:v>
                </c:pt>
                <c:pt idx="58">
                  <c:v>44495</c:v>
                </c:pt>
                <c:pt idx="59">
                  <c:v>44496</c:v>
                </c:pt>
                <c:pt idx="60">
                  <c:v>44497</c:v>
                </c:pt>
                <c:pt idx="61">
                  <c:v>44498</c:v>
                </c:pt>
                <c:pt idx="62">
                  <c:v>44501</c:v>
                </c:pt>
                <c:pt idx="63">
                  <c:v>44503</c:v>
                </c:pt>
                <c:pt idx="64">
                  <c:v>44504</c:v>
                </c:pt>
                <c:pt idx="65">
                  <c:v>44505</c:v>
                </c:pt>
                <c:pt idx="66">
                  <c:v>44508</c:v>
                </c:pt>
                <c:pt idx="67">
                  <c:v>44509</c:v>
                </c:pt>
                <c:pt idx="68">
                  <c:v>44510</c:v>
                </c:pt>
                <c:pt idx="69">
                  <c:v>44511</c:v>
                </c:pt>
                <c:pt idx="70">
                  <c:v>44512</c:v>
                </c:pt>
                <c:pt idx="71">
                  <c:v>44516</c:v>
                </c:pt>
                <c:pt idx="72">
                  <c:v>44517</c:v>
                </c:pt>
                <c:pt idx="73">
                  <c:v>44518</c:v>
                </c:pt>
                <c:pt idx="74">
                  <c:v>44519</c:v>
                </c:pt>
                <c:pt idx="75">
                  <c:v>44522</c:v>
                </c:pt>
                <c:pt idx="76">
                  <c:v>44523</c:v>
                </c:pt>
                <c:pt idx="77">
                  <c:v>44524</c:v>
                </c:pt>
                <c:pt idx="78">
                  <c:v>44525</c:v>
                </c:pt>
                <c:pt idx="79">
                  <c:v>44526</c:v>
                </c:pt>
                <c:pt idx="80">
                  <c:v>44529</c:v>
                </c:pt>
                <c:pt idx="81">
                  <c:v>44530</c:v>
                </c:pt>
                <c:pt idx="82">
                  <c:v>44531</c:v>
                </c:pt>
                <c:pt idx="83">
                  <c:v>44532</c:v>
                </c:pt>
                <c:pt idx="84">
                  <c:v>44533</c:v>
                </c:pt>
                <c:pt idx="85">
                  <c:v>44536</c:v>
                </c:pt>
                <c:pt idx="86">
                  <c:v>44537</c:v>
                </c:pt>
                <c:pt idx="87">
                  <c:v>44538</c:v>
                </c:pt>
                <c:pt idx="88">
                  <c:v>44539</c:v>
                </c:pt>
                <c:pt idx="89">
                  <c:v>44540</c:v>
                </c:pt>
                <c:pt idx="90">
                  <c:v>44543</c:v>
                </c:pt>
                <c:pt idx="91">
                  <c:v>44544</c:v>
                </c:pt>
                <c:pt idx="92">
                  <c:v>44545</c:v>
                </c:pt>
                <c:pt idx="93">
                  <c:v>44546</c:v>
                </c:pt>
                <c:pt idx="94">
                  <c:v>44547</c:v>
                </c:pt>
                <c:pt idx="95">
                  <c:v>44550</c:v>
                </c:pt>
                <c:pt idx="96">
                  <c:v>44551</c:v>
                </c:pt>
                <c:pt idx="97">
                  <c:v>44552</c:v>
                </c:pt>
                <c:pt idx="98">
                  <c:v>44553</c:v>
                </c:pt>
                <c:pt idx="99">
                  <c:v>44554</c:v>
                </c:pt>
                <c:pt idx="100">
                  <c:v>44557</c:v>
                </c:pt>
                <c:pt idx="101">
                  <c:v>44558</c:v>
                </c:pt>
                <c:pt idx="102">
                  <c:v>44559</c:v>
                </c:pt>
                <c:pt idx="103">
                  <c:v>44560</c:v>
                </c:pt>
                <c:pt idx="104">
                  <c:v>44561</c:v>
                </c:pt>
                <c:pt idx="105">
                  <c:v>44564</c:v>
                </c:pt>
                <c:pt idx="106">
                  <c:v>44565</c:v>
                </c:pt>
                <c:pt idx="107">
                  <c:v>44566</c:v>
                </c:pt>
                <c:pt idx="108">
                  <c:v>44567</c:v>
                </c:pt>
                <c:pt idx="109">
                  <c:v>44568</c:v>
                </c:pt>
                <c:pt idx="110">
                  <c:v>44571</c:v>
                </c:pt>
                <c:pt idx="111">
                  <c:v>44572</c:v>
                </c:pt>
                <c:pt idx="112">
                  <c:v>44573</c:v>
                </c:pt>
                <c:pt idx="113">
                  <c:v>44574</c:v>
                </c:pt>
                <c:pt idx="114">
                  <c:v>44575</c:v>
                </c:pt>
                <c:pt idx="115">
                  <c:v>44578</c:v>
                </c:pt>
                <c:pt idx="116">
                  <c:v>44579</c:v>
                </c:pt>
                <c:pt idx="117">
                  <c:v>44580</c:v>
                </c:pt>
                <c:pt idx="118">
                  <c:v>44581</c:v>
                </c:pt>
                <c:pt idx="119">
                  <c:v>44582</c:v>
                </c:pt>
                <c:pt idx="120">
                  <c:v>44585</c:v>
                </c:pt>
                <c:pt idx="121">
                  <c:v>44586</c:v>
                </c:pt>
                <c:pt idx="122">
                  <c:v>44587</c:v>
                </c:pt>
                <c:pt idx="123">
                  <c:v>44588</c:v>
                </c:pt>
                <c:pt idx="124">
                  <c:v>44589</c:v>
                </c:pt>
                <c:pt idx="125">
                  <c:v>44592</c:v>
                </c:pt>
                <c:pt idx="126">
                  <c:v>44593</c:v>
                </c:pt>
                <c:pt idx="127">
                  <c:v>44594</c:v>
                </c:pt>
                <c:pt idx="128">
                  <c:v>44595</c:v>
                </c:pt>
                <c:pt idx="129">
                  <c:v>44596</c:v>
                </c:pt>
                <c:pt idx="130">
                  <c:v>44599</c:v>
                </c:pt>
                <c:pt idx="131">
                  <c:v>44600</c:v>
                </c:pt>
                <c:pt idx="132">
                  <c:v>44601</c:v>
                </c:pt>
                <c:pt idx="133">
                  <c:v>44602</c:v>
                </c:pt>
                <c:pt idx="134">
                  <c:v>44603</c:v>
                </c:pt>
                <c:pt idx="135">
                  <c:v>44606</c:v>
                </c:pt>
                <c:pt idx="136">
                  <c:v>44607</c:v>
                </c:pt>
                <c:pt idx="137">
                  <c:v>44608</c:v>
                </c:pt>
                <c:pt idx="138">
                  <c:v>44609</c:v>
                </c:pt>
                <c:pt idx="139">
                  <c:v>44610</c:v>
                </c:pt>
                <c:pt idx="140">
                  <c:v>44613</c:v>
                </c:pt>
                <c:pt idx="141">
                  <c:v>44614</c:v>
                </c:pt>
                <c:pt idx="142">
                  <c:v>44615</c:v>
                </c:pt>
                <c:pt idx="143">
                  <c:v>44616</c:v>
                </c:pt>
                <c:pt idx="144">
                  <c:v>44617</c:v>
                </c:pt>
                <c:pt idx="145">
                  <c:v>44622</c:v>
                </c:pt>
                <c:pt idx="146">
                  <c:v>44623</c:v>
                </c:pt>
                <c:pt idx="147">
                  <c:v>44624</c:v>
                </c:pt>
                <c:pt idx="148">
                  <c:v>44627</c:v>
                </c:pt>
                <c:pt idx="149">
                  <c:v>44628</c:v>
                </c:pt>
                <c:pt idx="150">
                  <c:v>44629</c:v>
                </c:pt>
                <c:pt idx="151">
                  <c:v>44630</c:v>
                </c:pt>
                <c:pt idx="152">
                  <c:v>44631</c:v>
                </c:pt>
                <c:pt idx="153">
                  <c:v>44634</c:v>
                </c:pt>
                <c:pt idx="154">
                  <c:v>44635</c:v>
                </c:pt>
                <c:pt idx="155">
                  <c:v>44636</c:v>
                </c:pt>
                <c:pt idx="156">
                  <c:v>44637</c:v>
                </c:pt>
                <c:pt idx="157">
                  <c:v>44638</c:v>
                </c:pt>
                <c:pt idx="158">
                  <c:v>44641</c:v>
                </c:pt>
                <c:pt idx="159">
                  <c:v>44642</c:v>
                </c:pt>
                <c:pt idx="160">
                  <c:v>44643</c:v>
                </c:pt>
                <c:pt idx="161">
                  <c:v>44644</c:v>
                </c:pt>
                <c:pt idx="162">
                  <c:v>44645</c:v>
                </c:pt>
                <c:pt idx="163">
                  <c:v>44648</c:v>
                </c:pt>
                <c:pt idx="164">
                  <c:v>44649</c:v>
                </c:pt>
                <c:pt idx="165">
                  <c:v>44650</c:v>
                </c:pt>
                <c:pt idx="166">
                  <c:v>44651</c:v>
                </c:pt>
                <c:pt idx="167">
                  <c:v>44652</c:v>
                </c:pt>
                <c:pt idx="168">
                  <c:v>44655</c:v>
                </c:pt>
                <c:pt idx="169">
                  <c:v>44656</c:v>
                </c:pt>
                <c:pt idx="170">
                  <c:v>44657</c:v>
                </c:pt>
                <c:pt idx="171">
                  <c:v>44658</c:v>
                </c:pt>
                <c:pt idx="172">
                  <c:v>44659</c:v>
                </c:pt>
                <c:pt idx="173">
                  <c:v>44662</c:v>
                </c:pt>
                <c:pt idx="174">
                  <c:v>44663</c:v>
                </c:pt>
                <c:pt idx="175">
                  <c:v>44664</c:v>
                </c:pt>
                <c:pt idx="176">
                  <c:v>44665</c:v>
                </c:pt>
                <c:pt idx="177">
                  <c:v>44669</c:v>
                </c:pt>
                <c:pt idx="178">
                  <c:v>44670</c:v>
                </c:pt>
                <c:pt idx="179">
                  <c:v>44671</c:v>
                </c:pt>
                <c:pt idx="180">
                  <c:v>44673</c:v>
                </c:pt>
                <c:pt idx="181">
                  <c:v>44676</c:v>
                </c:pt>
                <c:pt idx="182">
                  <c:v>44677</c:v>
                </c:pt>
                <c:pt idx="183">
                  <c:v>44678</c:v>
                </c:pt>
                <c:pt idx="184">
                  <c:v>44679</c:v>
                </c:pt>
                <c:pt idx="185">
                  <c:v>44680</c:v>
                </c:pt>
                <c:pt idx="186">
                  <c:v>44683</c:v>
                </c:pt>
                <c:pt idx="187">
                  <c:v>44684</c:v>
                </c:pt>
                <c:pt idx="188">
                  <c:v>44685</c:v>
                </c:pt>
                <c:pt idx="189">
                  <c:v>44686</c:v>
                </c:pt>
                <c:pt idx="190">
                  <c:v>44687</c:v>
                </c:pt>
                <c:pt idx="191">
                  <c:v>44690</c:v>
                </c:pt>
                <c:pt idx="192">
                  <c:v>44691</c:v>
                </c:pt>
                <c:pt idx="193">
                  <c:v>44692</c:v>
                </c:pt>
                <c:pt idx="194">
                  <c:v>44693</c:v>
                </c:pt>
                <c:pt idx="195">
                  <c:v>44694</c:v>
                </c:pt>
                <c:pt idx="196">
                  <c:v>44697</c:v>
                </c:pt>
                <c:pt idx="197">
                  <c:v>44698</c:v>
                </c:pt>
                <c:pt idx="198">
                  <c:v>44699</c:v>
                </c:pt>
                <c:pt idx="199">
                  <c:v>44700</c:v>
                </c:pt>
                <c:pt idx="200">
                  <c:v>44701</c:v>
                </c:pt>
                <c:pt idx="201">
                  <c:v>44704</c:v>
                </c:pt>
                <c:pt idx="202">
                  <c:v>44705</c:v>
                </c:pt>
                <c:pt idx="203">
                  <c:v>44706</c:v>
                </c:pt>
                <c:pt idx="204">
                  <c:v>44707</c:v>
                </c:pt>
                <c:pt idx="205">
                  <c:v>44708</c:v>
                </c:pt>
                <c:pt idx="206">
                  <c:v>44711</c:v>
                </c:pt>
                <c:pt idx="207">
                  <c:v>44712</c:v>
                </c:pt>
                <c:pt idx="208">
                  <c:v>44713</c:v>
                </c:pt>
                <c:pt idx="209">
                  <c:v>44714</c:v>
                </c:pt>
                <c:pt idx="210">
                  <c:v>44715</c:v>
                </c:pt>
                <c:pt idx="211">
                  <c:v>44718</c:v>
                </c:pt>
                <c:pt idx="212">
                  <c:v>44719</c:v>
                </c:pt>
                <c:pt idx="213">
                  <c:v>44720</c:v>
                </c:pt>
                <c:pt idx="214">
                  <c:v>44721</c:v>
                </c:pt>
                <c:pt idx="215">
                  <c:v>44722</c:v>
                </c:pt>
                <c:pt idx="216">
                  <c:v>44725</c:v>
                </c:pt>
                <c:pt idx="217">
                  <c:v>44726</c:v>
                </c:pt>
                <c:pt idx="218">
                  <c:v>44727</c:v>
                </c:pt>
                <c:pt idx="219">
                  <c:v>44729</c:v>
                </c:pt>
                <c:pt idx="220">
                  <c:v>44732</c:v>
                </c:pt>
                <c:pt idx="221">
                  <c:v>44733</c:v>
                </c:pt>
                <c:pt idx="222">
                  <c:v>44734</c:v>
                </c:pt>
                <c:pt idx="223">
                  <c:v>44735</c:v>
                </c:pt>
                <c:pt idx="224">
                  <c:v>44736</c:v>
                </c:pt>
                <c:pt idx="225">
                  <c:v>44739</c:v>
                </c:pt>
                <c:pt idx="226">
                  <c:v>44740</c:v>
                </c:pt>
                <c:pt idx="227">
                  <c:v>44741</c:v>
                </c:pt>
                <c:pt idx="228">
                  <c:v>44742</c:v>
                </c:pt>
                <c:pt idx="229">
                  <c:v>44743</c:v>
                </c:pt>
                <c:pt idx="230">
                  <c:v>44746</c:v>
                </c:pt>
                <c:pt idx="231">
                  <c:v>44747</c:v>
                </c:pt>
                <c:pt idx="232">
                  <c:v>44748</c:v>
                </c:pt>
                <c:pt idx="233">
                  <c:v>44749</c:v>
                </c:pt>
                <c:pt idx="234">
                  <c:v>44750</c:v>
                </c:pt>
                <c:pt idx="235">
                  <c:v>44753</c:v>
                </c:pt>
                <c:pt idx="236">
                  <c:v>44754</c:v>
                </c:pt>
                <c:pt idx="237">
                  <c:v>44755</c:v>
                </c:pt>
                <c:pt idx="238">
                  <c:v>44756</c:v>
                </c:pt>
                <c:pt idx="239">
                  <c:v>44757</c:v>
                </c:pt>
                <c:pt idx="240">
                  <c:v>44760</c:v>
                </c:pt>
                <c:pt idx="241">
                  <c:v>44761</c:v>
                </c:pt>
                <c:pt idx="242">
                  <c:v>44762</c:v>
                </c:pt>
                <c:pt idx="243">
                  <c:v>44763</c:v>
                </c:pt>
                <c:pt idx="244">
                  <c:v>44764</c:v>
                </c:pt>
                <c:pt idx="245">
                  <c:v>44767</c:v>
                </c:pt>
                <c:pt idx="246">
                  <c:v>44768</c:v>
                </c:pt>
                <c:pt idx="247">
                  <c:v>44769</c:v>
                </c:pt>
                <c:pt idx="248">
                  <c:v>44770</c:v>
                </c:pt>
                <c:pt idx="249">
                  <c:v>44771</c:v>
                </c:pt>
                <c:pt idx="250">
                  <c:v>44774</c:v>
                </c:pt>
                <c:pt idx="251">
                  <c:v>44775</c:v>
                </c:pt>
                <c:pt idx="252">
                  <c:v>44776</c:v>
                </c:pt>
                <c:pt idx="253">
                  <c:v>44777</c:v>
                </c:pt>
                <c:pt idx="254">
                  <c:v>44778</c:v>
                </c:pt>
                <c:pt idx="255">
                  <c:v>44781</c:v>
                </c:pt>
                <c:pt idx="256">
                  <c:v>44782</c:v>
                </c:pt>
                <c:pt idx="257">
                  <c:v>44783</c:v>
                </c:pt>
                <c:pt idx="258">
                  <c:v>44784</c:v>
                </c:pt>
                <c:pt idx="259">
                  <c:v>44785</c:v>
                </c:pt>
                <c:pt idx="260">
                  <c:v>44788</c:v>
                </c:pt>
                <c:pt idx="261">
                  <c:v>44789</c:v>
                </c:pt>
                <c:pt idx="262">
                  <c:v>44790</c:v>
                </c:pt>
                <c:pt idx="263">
                  <c:v>44791</c:v>
                </c:pt>
                <c:pt idx="264">
                  <c:v>44792</c:v>
                </c:pt>
                <c:pt idx="265">
                  <c:v>44795</c:v>
                </c:pt>
                <c:pt idx="266">
                  <c:v>44796</c:v>
                </c:pt>
                <c:pt idx="267">
                  <c:v>44797</c:v>
                </c:pt>
                <c:pt idx="268">
                  <c:v>44798</c:v>
                </c:pt>
                <c:pt idx="269">
                  <c:v>44799</c:v>
                </c:pt>
                <c:pt idx="270">
                  <c:v>44802</c:v>
                </c:pt>
                <c:pt idx="271">
                  <c:v>44803</c:v>
                </c:pt>
                <c:pt idx="272">
                  <c:v>44804</c:v>
                </c:pt>
                <c:pt idx="273">
                  <c:v>44805</c:v>
                </c:pt>
                <c:pt idx="274">
                  <c:v>44806</c:v>
                </c:pt>
                <c:pt idx="275">
                  <c:v>44809</c:v>
                </c:pt>
                <c:pt idx="276">
                  <c:v>44810</c:v>
                </c:pt>
                <c:pt idx="277">
                  <c:v>44812</c:v>
                </c:pt>
                <c:pt idx="278">
                  <c:v>44813</c:v>
                </c:pt>
                <c:pt idx="279">
                  <c:v>44816</c:v>
                </c:pt>
                <c:pt idx="280">
                  <c:v>44817</c:v>
                </c:pt>
                <c:pt idx="281">
                  <c:v>44818</c:v>
                </c:pt>
                <c:pt idx="282">
                  <c:v>44819</c:v>
                </c:pt>
                <c:pt idx="283">
                  <c:v>44820</c:v>
                </c:pt>
                <c:pt idx="284">
                  <c:v>44823</c:v>
                </c:pt>
                <c:pt idx="285">
                  <c:v>44824</c:v>
                </c:pt>
                <c:pt idx="286">
                  <c:v>44825</c:v>
                </c:pt>
                <c:pt idx="287">
                  <c:v>44826</c:v>
                </c:pt>
                <c:pt idx="288">
                  <c:v>44827</c:v>
                </c:pt>
                <c:pt idx="289">
                  <c:v>44830</c:v>
                </c:pt>
                <c:pt idx="290">
                  <c:v>44831</c:v>
                </c:pt>
                <c:pt idx="291">
                  <c:v>44832</c:v>
                </c:pt>
                <c:pt idx="292">
                  <c:v>44833</c:v>
                </c:pt>
                <c:pt idx="293">
                  <c:v>44834</c:v>
                </c:pt>
                <c:pt idx="294">
                  <c:v>44837</c:v>
                </c:pt>
                <c:pt idx="295">
                  <c:v>44838</c:v>
                </c:pt>
                <c:pt idx="296">
                  <c:v>44839</c:v>
                </c:pt>
                <c:pt idx="297">
                  <c:v>44840</c:v>
                </c:pt>
                <c:pt idx="298">
                  <c:v>44841</c:v>
                </c:pt>
                <c:pt idx="299">
                  <c:v>44844</c:v>
                </c:pt>
                <c:pt idx="300">
                  <c:v>44845</c:v>
                </c:pt>
                <c:pt idx="301">
                  <c:v>44847</c:v>
                </c:pt>
                <c:pt idx="302">
                  <c:v>44848</c:v>
                </c:pt>
                <c:pt idx="303">
                  <c:v>44851</c:v>
                </c:pt>
                <c:pt idx="304">
                  <c:v>44852</c:v>
                </c:pt>
                <c:pt idx="305">
                  <c:v>44853</c:v>
                </c:pt>
                <c:pt idx="306">
                  <c:v>44854</c:v>
                </c:pt>
                <c:pt idx="307">
                  <c:v>44855</c:v>
                </c:pt>
                <c:pt idx="308">
                  <c:v>44858</c:v>
                </c:pt>
                <c:pt idx="309">
                  <c:v>44859</c:v>
                </c:pt>
                <c:pt idx="310">
                  <c:v>44860</c:v>
                </c:pt>
                <c:pt idx="311">
                  <c:v>44861</c:v>
                </c:pt>
              </c:numCache>
              <c:extLst xmlns:c15="http://schemas.microsoft.com/office/drawing/2012/chart"/>
            </c:numRef>
          </c:cat>
          <c:val>
            <c:numRef>
              <c:f>'NTN-F'!$S$3:$S$988</c:f>
              <c:numCache>
                <c:formatCode>0.00</c:formatCode>
                <c:ptCount val="986"/>
                <c:pt idx="0" formatCode="General">
                  <c:v>0</c:v>
                </c:pt>
                <c:pt idx="1">
                  <c:v>1.6137008906524919E-2</c:v>
                </c:pt>
                <c:pt idx="2">
                  <c:v>3.2276621843618791E-2</c:v>
                </c:pt>
                <c:pt idx="3">
                  <c:v>5.2212705295850981E-2</c:v>
                </c:pt>
                <c:pt idx="4">
                  <c:v>7.2152761939903165E-2</c:v>
                </c:pt>
                <c:pt idx="5">
                  <c:v>9.209679256760861E-2</c:v>
                </c:pt>
                <c:pt idx="6">
                  <c:v>0.11204479797100042</c:v>
                </c:pt>
                <c:pt idx="7">
                  <c:v>0.13199677894220052</c:v>
                </c:pt>
                <c:pt idx="8">
                  <c:v>0.15195273627355288</c:v>
                </c:pt>
                <c:pt idx="9">
                  <c:v>0.17191267075751249</c:v>
                </c:pt>
                <c:pt idx="10">
                  <c:v>0.19187658318673417</c:v>
                </c:pt>
                <c:pt idx="11">
                  <c:v>0.21184447435398379</c:v>
                </c:pt>
                <c:pt idx="12">
                  <c:v>0.23181634505222704</c:v>
                </c:pt>
                <c:pt idx="13">
                  <c:v>0.25179219607456282</c:v>
                </c:pt>
                <c:pt idx="14">
                  <c:v>0.27177202821426771</c:v>
                </c:pt>
                <c:pt idx="15">
                  <c:v>0.29175584226475149</c:v>
                </c:pt>
                <c:pt idx="16">
                  <c:v>0.31174363901960156</c:v>
                </c:pt>
                <c:pt idx="17">
                  <c:v>0.33173541927256078</c:v>
                </c:pt>
                <c:pt idx="18">
                  <c:v>0.35173118381750523</c:v>
                </c:pt>
                <c:pt idx="19">
                  <c:v>0.37173093344851083</c:v>
                </c:pt>
                <c:pt idx="20">
                  <c:v>0.3917346689597867</c:v>
                </c:pt>
                <c:pt idx="21">
                  <c:v>0.41174239114569744</c:v>
                </c:pt>
                <c:pt idx="22">
                  <c:v>0.43175410080078525</c:v>
                </c:pt>
                <c:pt idx="23">
                  <c:v>0.45176979871972556</c:v>
                </c:pt>
                <c:pt idx="24">
                  <c:v>0.47178948569737145</c:v>
                </c:pt>
                <c:pt idx="25">
                  <c:v>0.49181316252873142</c:v>
                </c:pt>
                <c:pt idx="26">
                  <c:v>0.51184083000896941</c:v>
                </c:pt>
                <c:pt idx="27">
                  <c:v>0.53187248893340477</c:v>
                </c:pt>
                <c:pt idx="28">
                  <c:v>0.55190814009753453</c:v>
                </c:pt>
                <c:pt idx="29">
                  <c:v>0.57194778429696669</c:v>
                </c:pt>
                <c:pt idx="30">
                  <c:v>0.59199142232753132</c:v>
                </c:pt>
                <c:pt idx="31">
                  <c:v>0.61203905498516953</c:v>
                </c:pt>
                <c:pt idx="32">
                  <c:v>0.63209068306600003</c:v>
                </c:pt>
                <c:pt idx="33">
                  <c:v>0.65214630736627477</c:v>
                </c:pt>
                <c:pt idx="34">
                  <c:v>0.67220592868244555</c:v>
                </c:pt>
                <c:pt idx="35">
                  <c:v>0.6922695478111196</c:v>
                </c:pt>
                <c:pt idx="36">
                  <c:v>0.71233716554901516</c:v>
                </c:pt>
                <c:pt idx="37">
                  <c:v>0.73619242938032237</c:v>
                </c:pt>
                <c:pt idx="38">
                  <c:v>0.76005334369724231</c:v>
                </c:pt>
                <c:pt idx="39">
                  <c:v>0.78391990983819326</c:v>
                </c:pt>
                <c:pt idx="40">
                  <c:v>0.80779212914188214</c:v>
                </c:pt>
                <c:pt idx="41">
                  <c:v>0.83167000294734894</c:v>
                </c:pt>
                <c:pt idx="42">
                  <c:v>0.85555353259394451</c:v>
                </c:pt>
                <c:pt idx="43">
                  <c:v>0.87944271942135277</c:v>
                </c:pt>
                <c:pt idx="44">
                  <c:v>0.9033375647695463</c:v>
                </c:pt>
                <c:pt idx="45">
                  <c:v>0.92723806997885294</c:v>
                </c:pt>
                <c:pt idx="46">
                  <c:v>0.95114423638988921</c:v>
                </c:pt>
                <c:pt idx="47">
                  <c:v>0.97505606534360467</c:v>
                </c:pt>
                <c:pt idx="48">
                  <c:v>0.99897355818125977</c:v>
                </c:pt>
                <c:pt idx="49">
                  <c:v>1.0228967162444258</c:v>
                </c:pt>
                <c:pt idx="50">
                  <c:v>1.0468255408749849</c:v>
                </c:pt>
                <c:pt idx="51">
                  <c:v>1.0707600334151746</c:v>
                </c:pt>
                <c:pt idx="52">
                  <c:v>1.0947001952075208</c:v>
                </c:pt>
                <c:pt idx="53">
                  <c:v>1.1186460275948606</c:v>
                </c:pt>
                <c:pt idx="54">
                  <c:v>1.1425975319203641</c:v>
                </c:pt>
                <c:pt idx="55">
                  <c:v>1.1665547095275342</c:v>
                </c:pt>
                <c:pt idx="56">
                  <c:v>1.1905175617601627</c:v>
                </c:pt>
                <c:pt idx="57">
                  <c:v>1.2144860899623744</c:v>
                </c:pt>
                <c:pt idx="58">
                  <c:v>1.238460295478605</c:v>
                </c:pt>
                <c:pt idx="59">
                  <c:v>1.2624401796536011</c:v>
                </c:pt>
                <c:pt idx="60">
                  <c:v>1.2864257438324644</c:v>
                </c:pt>
                <c:pt idx="61">
                  <c:v>1.3160583820740035</c:v>
                </c:pt>
                <c:pt idx="62">
                  <c:v>1.345699689722557</c:v>
                </c:pt>
                <c:pt idx="63">
                  <c:v>1.3753496693144518</c:v>
                </c:pt>
                <c:pt idx="64">
                  <c:v>1.4050083233867916</c:v>
                </c:pt>
                <c:pt idx="65">
                  <c:v>1.4346756544774131</c:v>
                </c:pt>
                <c:pt idx="66">
                  <c:v>1.4643516651248634</c:v>
                </c:pt>
                <c:pt idx="67">
                  <c:v>1.494036357868489</c:v>
                </c:pt>
                <c:pt idx="68">
                  <c:v>1.5237297352483248</c:v>
                </c:pt>
                <c:pt idx="69">
                  <c:v>1.5534317998051828</c:v>
                </c:pt>
                <c:pt idx="70">
                  <c:v>1.5831425540806077</c:v>
                </c:pt>
                <c:pt idx="71">
                  <c:v>1.612862000616877</c:v>
                </c:pt>
                <c:pt idx="72">
                  <c:v>1.6425901419570232</c:v>
                </c:pt>
                <c:pt idx="73">
                  <c:v>1.6723269806448338</c:v>
                </c:pt>
                <c:pt idx="74">
                  <c:v>1.7020725192248287</c:v>
                </c:pt>
                <c:pt idx="75">
                  <c:v>1.731826760242261</c:v>
                </c:pt>
                <c:pt idx="76">
                  <c:v>1.7615897062431607</c:v>
                </c:pt>
                <c:pt idx="77">
                  <c:v>1.7913613597742684</c:v>
                </c:pt>
                <c:pt idx="78">
                  <c:v>1.8211417233830796</c:v>
                </c:pt>
                <c:pt idx="79">
                  <c:v>1.8509307996178448</c:v>
                </c:pt>
                <c:pt idx="80">
                  <c:v>1.8807285910275473</c:v>
                </c:pt>
                <c:pt idx="81">
                  <c:v>1.9105351001619253</c:v>
                </c:pt>
                <c:pt idx="82">
                  <c:v>1.9403503295714719</c:v>
                </c:pt>
                <c:pt idx="83">
                  <c:v>1.9701742818073908</c:v>
                </c:pt>
                <c:pt idx="84">
                  <c:v>2.0000069594216852</c:v>
                </c:pt>
                <c:pt idx="85">
                  <c:v>2.0298483649670462</c:v>
                </c:pt>
                <c:pt idx="86">
                  <c:v>2.0596985009969648</c:v>
                </c:pt>
                <c:pt idx="87">
                  <c:v>2.0895573700656422</c:v>
                </c:pt>
                <c:pt idx="88">
                  <c:v>2.1194249747280569</c:v>
                </c:pt>
                <c:pt idx="89">
                  <c:v>2.1549107082468932</c:v>
                </c:pt>
                <c:pt idx="90">
                  <c:v>2.1904087727917076</c:v>
                </c:pt>
                <c:pt idx="91">
                  <c:v>2.2259191726474503</c:v>
                </c:pt>
                <c:pt idx="92">
                  <c:v>2.2614419121005591</c:v>
                </c:pt>
                <c:pt idx="93">
                  <c:v>2.2969769954389374</c:v>
                </c:pt>
                <c:pt idx="94">
                  <c:v>2.3325244269519985</c:v>
                </c:pt>
                <c:pt idx="95">
                  <c:v>2.3680842109306433</c:v>
                </c:pt>
                <c:pt idx="96">
                  <c:v>2.4036563516672604</c:v>
                </c:pt>
                <c:pt idx="97">
                  <c:v>2.4392408534557264</c:v>
                </c:pt>
                <c:pt idx="98">
                  <c:v>2.4748377205914052</c:v>
                </c:pt>
                <c:pt idx="99">
                  <c:v>2.5104469573711707</c:v>
                </c:pt>
                <c:pt idx="100">
                  <c:v>2.5460685680933848</c:v>
                </c:pt>
                <c:pt idx="101">
                  <c:v>2.5817025570578966</c:v>
                </c:pt>
                <c:pt idx="102">
                  <c:v>2.6173489285660434</c:v>
                </c:pt>
                <c:pt idx="103">
                  <c:v>2.653007686920672</c:v>
                </c:pt>
                <c:pt idx="104">
                  <c:v>2.6886788364261394</c:v>
                </c:pt>
                <c:pt idx="105">
                  <c:v>2.7243623813882456</c:v>
                </c:pt>
                <c:pt idx="106">
                  <c:v>2.7600583261143452</c:v>
                </c:pt>
                <c:pt idx="107">
                  <c:v>2.7957666749132359</c:v>
                </c:pt>
                <c:pt idx="108">
                  <c:v>2.8314874320952699</c:v>
                </c:pt>
                <c:pt idx="109">
                  <c:v>2.8672206019722424</c:v>
                </c:pt>
                <c:pt idx="110">
                  <c:v>2.9029661888574809</c:v>
                </c:pt>
                <c:pt idx="111">
                  <c:v>2.9387241970658007</c:v>
                </c:pt>
                <c:pt idx="112">
                  <c:v>2.9744946309135267</c:v>
                </c:pt>
                <c:pt idx="113">
                  <c:v>3.0102774947184718</c:v>
                </c:pt>
                <c:pt idx="114">
                  <c:v>3.0460727927999365</c:v>
                </c:pt>
                <c:pt idx="115">
                  <c:v>3.0818805294787532</c:v>
                </c:pt>
                <c:pt idx="116">
                  <c:v>3.1177007090772424</c:v>
                </c:pt>
                <c:pt idx="117">
                  <c:v>3.1535333359192341</c:v>
                </c:pt>
                <c:pt idx="118">
                  <c:v>3.1893784143300241</c:v>
                </c:pt>
                <c:pt idx="119">
                  <c:v>3.2252359486364623</c:v>
                </c:pt>
                <c:pt idx="120">
                  <c:v>3.2611059431668643</c:v>
                </c:pt>
                <c:pt idx="121">
                  <c:v>3.2969884022510776</c:v>
                </c:pt>
                <c:pt idx="122">
                  <c:v>3.3328833302204375</c:v>
                </c:pt>
                <c:pt idx="123">
                  <c:v>3.3687907314077892</c:v>
                </c:pt>
                <c:pt idx="124">
                  <c:v>3.4047106101474878</c:v>
                </c:pt>
                <c:pt idx="125">
                  <c:v>3.4406429707753761</c:v>
                </c:pt>
                <c:pt idx="126">
                  <c:v>3.4765878176288068</c:v>
                </c:pt>
                <c:pt idx="127">
                  <c:v>3.5125451550466646</c:v>
                </c:pt>
                <c:pt idx="128">
                  <c:v>3.5485149873693445</c:v>
                </c:pt>
                <c:pt idx="129">
                  <c:v>3.5901078799853714</c:v>
                </c:pt>
                <c:pt idx="130">
                  <c:v>3.6317174794437523</c:v>
                </c:pt>
                <c:pt idx="131">
                  <c:v>3.6733437924552303</c:v>
                </c:pt>
                <c:pt idx="132">
                  <c:v>3.714986825733213</c:v>
                </c:pt>
                <c:pt idx="133">
                  <c:v>3.756646585993817</c:v>
                </c:pt>
                <c:pt idx="134">
                  <c:v>3.7983230799558676</c:v>
                </c:pt>
                <c:pt idx="135">
                  <c:v>3.8400163143408772</c:v>
                </c:pt>
                <c:pt idx="136">
                  <c:v>3.8817262958730669</c:v>
                </c:pt>
                <c:pt idx="137">
                  <c:v>3.923453031279367</c:v>
                </c:pt>
                <c:pt idx="138">
                  <c:v>3.9651965272893719</c:v>
                </c:pt>
                <c:pt idx="139">
                  <c:v>4.0069567906354076</c:v>
                </c:pt>
                <c:pt idx="140">
                  <c:v>4.0487338280525087</c:v>
                </c:pt>
                <c:pt idx="141">
                  <c:v>4.090527646278419</c:v>
                </c:pt>
                <c:pt idx="142">
                  <c:v>4.1323382520535468</c:v>
                </c:pt>
                <c:pt idx="143">
                  <c:v>4.1741656521210535</c:v>
                </c:pt>
                <c:pt idx="144">
                  <c:v>4.2160098532268098</c:v>
                </c:pt>
                <c:pt idx="145">
                  <c:v>4.2578708621193506</c:v>
                </c:pt>
                <c:pt idx="146">
                  <c:v>4.2997486855499645</c:v>
                </c:pt>
                <c:pt idx="147">
                  <c:v>4.3416433302726487</c:v>
                </c:pt>
                <c:pt idx="148">
                  <c:v>4.3835548030440874</c:v>
                </c:pt>
                <c:pt idx="149">
                  <c:v>4.4254831106236958</c:v>
                </c:pt>
                <c:pt idx="150">
                  <c:v>4.4674282597736203</c:v>
                </c:pt>
                <c:pt idx="151">
                  <c:v>4.5093902572586719</c:v>
                </c:pt>
                <c:pt idx="152">
                  <c:v>4.5513691098464371</c:v>
                </c:pt>
                <c:pt idx="153">
                  <c:v>4.593364824307189</c:v>
                </c:pt>
                <c:pt idx="154">
                  <c:v>4.635377407413932</c:v>
                </c:pt>
                <c:pt idx="155">
                  <c:v>4.6774068659423795</c:v>
                </c:pt>
                <c:pt idx="156">
                  <c:v>4.719453206670976</c:v>
                </c:pt>
                <c:pt idx="157">
                  <c:v>4.7652567020459502</c:v>
                </c:pt>
                <c:pt idx="158">
                  <c:v>4.8110802315227463</c:v>
                </c:pt>
                <c:pt idx="159">
                  <c:v>4.8569238038641327</c:v>
                </c:pt>
                <c:pt idx="160">
                  <c:v>4.9027874278366967</c:v>
                </c:pt>
                <c:pt idx="161">
                  <c:v>4.9486711122108673</c:v>
                </c:pt>
                <c:pt idx="162">
                  <c:v>4.9945748657609368</c:v>
                </c:pt>
                <c:pt idx="163">
                  <c:v>5.0404986972649946</c:v>
                </c:pt>
                <c:pt idx="164">
                  <c:v>5.0864426155049935</c:v>
                </c:pt>
                <c:pt idx="165">
                  <c:v>5.1324066292667059</c:v>
                </c:pt>
                <c:pt idx="166">
                  <c:v>5.1783907473397672</c:v>
                </c:pt>
                <c:pt idx="167">
                  <c:v>5.2243949785176547</c:v>
                </c:pt>
                <c:pt idx="168">
                  <c:v>5.2704193315976866</c:v>
                </c:pt>
                <c:pt idx="169">
                  <c:v>5.3164638153810229</c:v>
                </c:pt>
                <c:pt idx="170">
                  <c:v>5.3625284386726868</c:v>
                </c:pt>
                <c:pt idx="171">
                  <c:v>5.4086132102815654</c:v>
                </c:pt>
                <c:pt idx="172">
                  <c:v>5.4547181390203647</c:v>
                </c:pt>
                <c:pt idx="173">
                  <c:v>5.5008432337056545</c:v>
                </c:pt>
                <c:pt idx="174">
                  <c:v>5.5469885031578681</c:v>
                </c:pt>
                <c:pt idx="175">
                  <c:v>5.5931539562013022</c:v>
                </c:pt>
                <c:pt idx="176">
                  <c:v>5.6393396016640951</c:v>
                </c:pt>
                <c:pt idx="177">
                  <c:v>5.6855454483782708</c:v>
                </c:pt>
                <c:pt idx="178">
                  <c:v>5.7317715051796947</c:v>
                </c:pt>
                <c:pt idx="179">
                  <c:v>5.7780177809080957</c:v>
                </c:pt>
                <c:pt idx="180">
                  <c:v>5.8242842844071108</c:v>
                </c:pt>
                <c:pt idx="181">
                  <c:v>5.870571024524196</c:v>
                </c:pt>
                <c:pt idx="182">
                  <c:v>5.9168780101106933</c:v>
                </c:pt>
                <c:pt idx="183">
                  <c:v>5.963205250021808</c:v>
                </c:pt>
                <c:pt idx="184">
                  <c:v>6.0095527531166537</c:v>
                </c:pt>
                <c:pt idx="185">
                  <c:v>6.055920528258163</c:v>
                </c:pt>
                <c:pt idx="186">
                  <c:v>6.1023085843131986</c:v>
                </c:pt>
                <c:pt idx="187">
                  <c:v>6.1487169301524647</c:v>
                </c:pt>
                <c:pt idx="188">
                  <c:v>6.1951455746505735</c:v>
                </c:pt>
                <c:pt idx="189">
                  <c:v>6.2415945266860007</c:v>
                </c:pt>
                <c:pt idx="190">
                  <c:v>6.291824725035311</c:v>
                </c:pt>
                <c:pt idx="191">
                  <c:v>6.3420786718311417</c:v>
                </c:pt>
                <c:pt idx="192">
                  <c:v>6.392356378301578</c:v>
                </c:pt>
                <c:pt idx="193">
                  <c:v>6.4426578556800118</c:v>
                </c:pt>
                <c:pt idx="194">
                  <c:v>6.4929831152051198</c:v>
                </c:pt>
                <c:pt idx="195">
                  <c:v>6.5433321681209522</c:v>
                </c:pt>
                <c:pt idx="196">
                  <c:v>6.5937050256768215</c:v>
                </c:pt>
                <c:pt idx="197">
                  <c:v>6.6441016991273694</c:v>
                </c:pt>
                <c:pt idx="198">
                  <c:v>6.6945221997325666</c:v>
                </c:pt>
                <c:pt idx="199">
                  <c:v>6.7449665387577129</c:v>
                </c:pt>
                <c:pt idx="200">
                  <c:v>6.7954347274734372</c:v>
                </c:pt>
                <c:pt idx="201">
                  <c:v>6.8459267771556753</c:v>
                </c:pt>
                <c:pt idx="202">
                  <c:v>6.896442699085692</c:v>
                </c:pt>
                <c:pt idx="203">
                  <c:v>6.9469825045501254</c:v>
                </c:pt>
                <c:pt idx="204">
                  <c:v>6.9975462048409209</c:v>
                </c:pt>
                <c:pt idx="205">
                  <c:v>7.0481338112553527</c:v>
                </c:pt>
                <c:pt idx="206">
                  <c:v>7.0987453350960683</c:v>
                </c:pt>
                <c:pt idx="207">
                  <c:v>7.1493807876710225</c:v>
                </c:pt>
                <c:pt idx="208">
                  <c:v>7.2000401802935432</c:v>
                </c:pt>
                <c:pt idx="209">
                  <c:v>7.2507235242822876</c:v>
                </c:pt>
                <c:pt idx="210">
                  <c:v>7.3014308309612863</c:v>
                </c:pt>
                <c:pt idx="211">
                  <c:v>7.3521621116599212</c:v>
                </c:pt>
                <c:pt idx="212">
                  <c:v>7.4029173777129031</c:v>
                </c:pt>
                <c:pt idx="213">
                  <c:v>7.4536966404603389</c:v>
                </c:pt>
                <c:pt idx="214">
                  <c:v>7.504499911247664</c:v>
                </c:pt>
                <c:pt idx="215">
                  <c:v>7.5553272014256878</c:v>
                </c:pt>
                <c:pt idx="216">
                  <c:v>7.6061785223506151</c:v>
                </c:pt>
                <c:pt idx="217">
                  <c:v>7.6570538853839798</c:v>
                </c:pt>
                <c:pt idx="218">
                  <c:v>7.7079533018926893</c:v>
                </c:pt>
                <c:pt idx="219">
                  <c:v>7.758876783249069</c:v>
                </c:pt>
                <c:pt idx="220">
                  <c:v>7.8117190318042207</c:v>
                </c:pt>
                <c:pt idx="221">
                  <c:v>7.8645871928717748</c:v>
                </c:pt>
                <c:pt idx="222">
                  <c:v>7.9174812791585891</c:v>
                </c:pt>
                <c:pt idx="223">
                  <c:v>7.9704013033777388</c:v>
                </c:pt>
                <c:pt idx="224">
                  <c:v>8.0233472782485382</c:v>
                </c:pt>
                <c:pt idx="225">
                  <c:v>8.0763192164965414</c:v>
                </c:pt>
                <c:pt idx="226">
                  <c:v>8.1293171308535186</c:v>
                </c:pt>
                <c:pt idx="227">
                  <c:v>8.1823410340575276</c:v>
                </c:pt>
                <c:pt idx="228">
                  <c:v>8.2353909388528166</c:v>
                </c:pt>
                <c:pt idx="229">
                  <c:v>8.2884668579899401</c:v>
                </c:pt>
                <c:pt idx="230">
                  <c:v>8.3415688042256519</c:v>
                </c:pt>
                <c:pt idx="231">
                  <c:v>8.3946967903230085</c:v>
                </c:pt>
                <c:pt idx="232">
                  <c:v>8.4478508290513066</c:v>
                </c:pt>
                <c:pt idx="233">
                  <c:v>8.5010309331860832</c:v>
                </c:pt>
                <c:pt idx="234">
                  <c:v>8.5542371155091779</c:v>
                </c:pt>
                <c:pt idx="235">
                  <c:v>8.6074693888086742</c:v>
                </c:pt>
                <c:pt idx="236">
                  <c:v>8.6607277658789172</c:v>
                </c:pt>
                <c:pt idx="237">
                  <c:v>8.7140122595205547</c:v>
                </c:pt>
                <c:pt idx="238">
                  <c:v>8.7673228825404959</c:v>
                </c:pt>
                <c:pt idx="239">
                  <c:v>8.8206596477519383</c:v>
                </c:pt>
                <c:pt idx="240">
                  <c:v>8.874022567974361</c:v>
                </c:pt>
                <c:pt idx="241">
                  <c:v>8.9274116560335024</c:v>
                </c:pt>
                <c:pt idx="242">
                  <c:v>8.9808269247614305</c:v>
                </c:pt>
                <c:pt idx="243">
                  <c:v>9.0342683869964802</c:v>
                </c:pt>
                <c:pt idx="244">
                  <c:v>9.0877360555832851</c:v>
                </c:pt>
                <c:pt idx="245">
                  <c:v>9.1412299433727853</c:v>
                </c:pt>
                <c:pt idx="246">
                  <c:v>9.1947500632222336</c:v>
                </c:pt>
                <c:pt idx="247">
                  <c:v>9.2482964279951609</c:v>
                </c:pt>
                <c:pt idx="248">
                  <c:v>9.3018690505614288</c:v>
                </c:pt>
                <c:pt idx="249">
                  <c:v>9.3554679437972013</c:v>
                </c:pt>
                <c:pt idx="250">
                  <c:v>9.4090931205849326</c:v>
                </c:pt>
                <c:pt idx="251">
                  <c:v>9.4627445938134436</c:v>
                </c:pt>
                <c:pt idx="252">
                  <c:v>9.5164223763778431</c:v>
                </c:pt>
                <c:pt idx="253">
                  <c:v>9.5701264811795639</c:v>
                </c:pt>
                <c:pt idx="254">
                  <c:v>9.6257749979151708</c:v>
                </c:pt>
                <c:pt idx="255">
                  <c:v>9.6814517774402411</c:v>
                </c:pt>
                <c:pt idx="256">
                  <c:v>9.7371568341088732</c:v>
                </c:pt>
                <c:pt idx="257">
                  <c:v>9.7928901822824876</c:v>
                </c:pt>
                <c:pt idx="258">
                  <c:v>9.8486518363297684</c:v>
                </c:pt>
                <c:pt idx="259">
                  <c:v>9.9044418106267287</c:v>
                </c:pt>
                <c:pt idx="260">
                  <c:v>9.96026011955664</c:v>
                </c:pt>
                <c:pt idx="261">
                  <c:v>10.016106777510124</c:v>
                </c:pt>
                <c:pt idx="262">
                  <c:v>10.07198179888511</c:v>
                </c:pt>
                <c:pt idx="263">
                  <c:v>10.127885198086805</c:v>
                </c:pt>
                <c:pt idx="264">
                  <c:v>10.183816989527749</c:v>
                </c:pt>
                <c:pt idx="265">
                  <c:v>10.239777187627809</c:v>
                </c:pt>
                <c:pt idx="266">
                  <c:v>10.295765806814172</c:v>
                </c:pt>
                <c:pt idx="267">
                  <c:v>10.351782861521341</c:v>
                </c:pt>
                <c:pt idx="268">
                  <c:v>10.407828366191163</c:v>
                </c:pt>
                <c:pt idx="269">
                  <c:v>10.463902335272813</c:v>
                </c:pt>
                <c:pt idx="270">
                  <c:v>10.520004783222813</c:v>
                </c:pt>
                <c:pt idx="271">
                  <c:v>10.57613572450502</c:v>
                </c:pt>
                <c:pt idx="272">
                  <c:v>10.632295173590634</c:v>
                </c:pt>
                <c:pt idx="273">
                  <c:v>10.688483144958205</c:v>
                </c:pt>
                <c:pt idx="274">
                  <c:v>10.744699653093658</c:v>
                </c:pt>
                <c:pt idx="275">
                  <c:v>10.800944712490246</c:v>
                </c:pt>
                <c:pt idx="276">
                  <c:v>10.85721833764859</c:v>
                </c:pt>
                <c:pt idx="277">
                  <c:v>10.913520543076682</c:v>
                </c:pt>
                <c:pt idx="278">
                  <c:v>10.969851343289893</c:v>
                </c:pt>
                <c:pt idx="279">
                  <c:v>11.02621075281094</c:v>
                </c:pt>
                <c:pt idx="280">
                  <c:v>11.082598786169928</c:v>
                </c:pt>
                <c:pt idx="281">
                  <c:v>11.139015457904344</c:v>
                </c:pt>
                <c:pt idx="282">
                  <c:v>11.195460782559064</c:v>
                </c:pt>
                <c:pt idx="283">
                  <c:v>11.251934774686333</c:v>
                </c:pt>
                <c:pt idx="284">
                  <c:v>11.308437448845797</c:v>
                </c:pt>
                <c:pt idx="285">
                  <c:v>11.364968819604515</c:v>
                </c:pt>
                <c:pt idx="286">
                  <c:v>11.421528901536915</c:v>
                </c:pt>
                <c:pt idx="287">
                  <c:v>11.478117709224843</c:v>
                </c:pt>
                <c:pt idx="288">
                  <c:v>11.534735257257545</c:v>
                </c:pt>
                <c:pt idx="289">
                  <c:v>11.591381560231673</c:v>
                </c:pt>
                <c:pt idx="290">
                  <c:v>11.648056632751302</c:v>
                </c:pt>
                <c:pt idx="291">
                  <c:v>11.704760489427901</c:v>
                </c:pt>
                <c:pt idx="292">
                  <c:v>11.761493144880397</c:v>
                </c:pt>
                <c:pt idx="293">
                  <c:v>11.818254613735135</c:v>
                </c:pt>
                <c:pt idx="294">
                  <c:v>11.875044910625853</c:v>
                </c:pt>
                <c:pt idx="295">
                  <c:v>11.931864050193752</c:v>
                </c:pt>
                <c:pt idx="296">
                  <c:v>11.988712047087468</c:v>
                </c:pt>
                <c:pt idx="297">
                  <c:v>12.045588915963057</c:v>
                </c:pt>
                <c:pt idx="298">
                  <c:v>12.102494671484054</c:v>
                </c:pt>
                <c:pt idx="299">
                  <c:v>12.159429328321391</c:v>
                </c:pt>
                <c:pt idx="300">
                  <c:v>12.216392901153505</c:v>
                </c:pt>
                <c:pt idx="301">
                  <c:v>12.273385404666248</c:v>
                </c:pt>
                <c:pt idx="302">
                  <c:v>12.330406853552955</c:v>
                </c:pt>
                <c:pt idx="303">
                  <c:v>12.387457262514401</c:v>
                </c:pt>
                <c:pt idx="304">
                  <c:v>12.444536646258841</c:v>
                </c:pt>
                <c:pt idx="305">
                  <c:v>12.501645019501995</c:v>
                </c:pt>
                <c:pt idx="306">
                  <c:v>12.558782396967082</c:v>
                </c:pt>
                <c:pt idx="307">
                  <c:v>12.615948793384767</c:v>
                </c:pt>
                <c:pt idx="308">
                  <c:v>12.673144223493193</c:v>
                </c:pt>
                <c:pt idx="309">
                  <c:v>12.730368702038009</c:v>
                </c:pt>
                <c:pt idx="310">
                  <c:v>12.787622243772345</c:v>
                </c:pt>
                <c:pt idx="311">
                  <c:v>12.84490486345684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5055-44CC-AF3E-64F64FDA0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866727"/>
        <c:axId val="106867055"/>
        <c:extLst/>
      </c:lineChart>
      <c:lineChart>
        <c:grouping val="standard"/>
        <c:varyColors val="0"/>
        <c:ser>
          <c:idx val="0"/>
          <c:order val="0"/>
          <c:tx>
            <c:strRef>
              <c:f>'NTN-F'!$C$1</c:f>
              <c:strCache>
                <c:ptCount val="1"/>
                <c:pt idx="0">
                  <c:v>Faca 25</c:v>
                </c:pt>
              </c:strCache>
              <c:extLst xmlns:c15="http://schemas.microsoft.com/office/drawing/2012/chart"/>
            </c:strRef>
          </c:tx>
          <c:spPr>
            <a:ln w="38100" cap="rnd">
              <a:solidFill>
                <a:srgbClr val="7030A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'NTN-F'!$B$3:$B$988</c:f>
              <c:numCache>
                <c:formatCode>m/d/yyyy</c:formatCode>
                <c:ptCount val="986"/>
                <c:pt idx="0">
                  <c:v>44411</c:v>
                </c:pt>
                <c:pt idx="1">
                  <c:v>44412</c:v>
                </c:pt>
                <c:pt idx="2">
                  <c:v>44413</c:v>
                </c:pt>
                <c:pt idx="3">
                  <c:v>44414</c:v>
                </c:pt>
                <c:pt idx="4">
                  <c:v>44417</c:v>
                </c:pt>
                <c:pt idx="5">
                  <c:v>44418</c:v>
                </c:pt>
                <c:pt idx="6">
                  <c:v>44419</c:v>
                </c:pt>
                <c:pt idx="7">
                  <c:v>44420</c:v>
                </c:pt>
                <c:pt idx="8">
                  <c:v>44421</c:v>
                </c:pt>
                <c:pt idx="9">
                  <c:v>44424</c:v>
                </c:pt>
                <c:pt idx="10">
                  <c:v>44425</c:v>
                </c:pt>
                <c:pt idx="11">
                  <c:v>44426</c:v>
                </c:pt>
                <c:pt idx="12">
                  <c:v>44427</c:v>
                </c:pt>
                <c:pt idx="13">
                  <c:v>44428</c:v>
                </c:pt>
                <c:pt idx="14">
                  <c:v>44431</c:v>
                </c:pt>
                <c:pt idx="15">
                  <c:v>44432</c:v>
                </c:pt>
                <c:pt idx="16">
                  <c:v>44433</c:v>
                </c:pt>
                <c:pt idx="17">
                  <c:v>44434</c:v>
                </c:pt>
                <c:pt idx="18">
                  <c:v>44435</c:v>
                </c:pt>
                <c:pt idx="19">
                  <c:v>44438</c:v>
                </c:pt>
                <c:pt idx="20">
                  <c:v>44439</c:v>
                </c:pt>
                <c:pt idx="21">
                  <c:v>44440</c:v>
                </c:pt>
                <c:pt idx="22">
                  <c:v>44441</c:v>
                </c:pt>
                <c:pt idx="23">
                  <c:v>44442</c:v>
                </c:pt>
                <c:pt idx="24">
                  <c:v>44445</c:v>
                </c:pt>
                <c:pt idx="25">
                  <c:v>44447</c:v>
                </c:pt>
                <c:pt idx="26">
                  <c:v>44448</c:v>
                </c:pt>
                <c:pt idx="27">
                  <c:v>44449</c:v>
                </c:pt>
                <c:pt idx="28">
                  <c:v>44452</c:v>
                </c:pt>
                <c:pt idx="29">
                  <c:v>44453</c:v>
                </c:pt>
                <c:pt idx="30">
                  <c:v>44454</c:v>
                </c:pt>
                <c:pt idx="31">
                  <c:v>44455</c:v>
                </c:pt>
                <c:pt idx="32">
                  <c:v>44456</c:v>
                </c:pt>
                <c:pt idx="33">
                  <c:v>44459</c:v>
                </c:pt>
                <c:pt idx="34">
                  <c:v>44460</c:v>
                </c:pt>
                <c:pt idx="35">
                  <c:v>44461</c:v>
                </c:pt>
                <c:pt idx="36">
                  <c:v>44462</c:v>
                </c:pt>
                <c:pt idx="37">
                  <c:v>44463</c:v>
                </c:pt>
                <c:pt idx="38">
                  <c:v>44466</c:v>
                </c:pt>
                <c:pt idx="39">
                  <c:v>44467</c:v>
                </c:pt>
                <c:pt idx="40">
                  <c:v>44468</c:v>
                </c:pt>
                <c:pt idx="41">
                  <c:v>44469</c:v>
                </c:pt>
                <c:pt idx="42">
                  <c:v>44470</c:v>
                </c:pt>
                <c:pt idx="43">
                  <c:v>44473</c:v>
                </c:pt>
                <c:pt idx="44">
                  <c:v>44474</c:v>
                </c:pt>
                <c:pt idx="45">
                  <c:v>44475</c:v>
                </c:pt>
                <c:pt idx="46">
                  <c:v>44476</c:v>
                </c:pt>
                <c:pt idx="47">
                  <c:v>44477</c:v>
                </c:pt>
                <c:pt idx="48">
                  <c:v>44480</c:v>
                </c:pt>
                <c:pt idx="49">
                  <c:v>44482</c:v>
                </c:pt>
                <c:pt idx="50">
                  <c:v>44483</c:v>
                </c:pt>
                <c:pt idx="51">
                  <c:v>44484</c:v>
                </c:pt>
                <c:pt idx="52">
                  <c:v>44487</c:v>
                </c:pt>
                <c:pt idx="53">
                  <c:v>44488</c:v>
                </c:pt>
                <c:pt idx="54">
                  <c:v>44489</c:v>
                </c:pt>
                <c:pt idx="55">
                  <c:v>44490</c:v>
                </c:pt>
                <c:pt idx="56">
                  <c:v>44491</c:v>
                </c:pt>
                <c:pt idx="57">
                  <c:v>44494</c:v>
                </c:pt>
                <c:pt idx="58">
                  <c:v>44495</c:v>
                </c:pt>
                <c:pt idx="59">
                  <c:v>44496</c:v>
                </c:pt>
                <c:pt idx="60">
                  <c:v>44497</c:v>
                </c:pt>
                <c:pt idx="61">
                  <c:v>44498</c:v>
                </c:pt>
                <c:pt idx="62">
                  <c:v>44501</c:v>
                </c:pt>
                <c:pt idx="63">
                  <c:v>44503</c:v>
                </c:pt>
                <c:pt idx="64">
                  <c:v>44504</c:v>
                </c:pt>
                <c:pt idx="65">
                  <c:v>44505</c:v>
                </c:pt>
                <c:pt idx="66">
                  <c:v>44508</c:v>
                </c:pt>
                <c:pt idx="67">
                  <c:v>44509</c:v>
                </c:pt>
                <c:pt idx="68">
                  <c:v>44510</c:v>
                </c:pt>
                <c:pt idx="69">
                  <c:v>44511</c:v>
                </c:pt>
                <c:pt idx="70">
                  <c:v>44512</c:v>
                </c:pt>
                <c:pt idx="71">
                  <c:v>44516</c:v>
                </c:pt>
                <c:pt idx="72">
                  <c:v>44517</c:v>
                </c:pt>
                <c:pt idx="73">
                  <c:v>44518</c:v>
                </c:pt>
                <c:pt idx="74">
                  <c:v>44519</c:v>
                </c:pt>
                <c:pt idx="75">
                  <c:v>44522</c:v>
                </c:pt>
                <c:pt idx="76">
                  <c:v>44523</c:v>
                </c:pt>
                <c:pt idx="77">
                  <c:v>44524</c:v>
                </c:pt>
                <c:pt idx="78">
                  <c:v>44525</c:v>
                </c:pt>
                <c:pt idx="79">
                  <c:v>44526</c:v>
                </c:pt>
                <c:pt idx="80">
                  <c:v>44529</c:v>
                </c:pt>
                <c:pt idx="81">
                  <c:v>44530</c:v>
                </c:pt>
                <c:pt idx="82">
                  <c:v>44531</c:v>
                </c:pt>
                <c:pt idx="83">
                  <c:v>44532</c:v>
                </c:pt>
                <c:pt idx="84">
                  <c:v>44533</c:v>
                </c:pt>
                <c:pt idx="85">
                  <c:v>44536</c:v>
                </c:pt>
                <c:pt idx="86">
                  <c:v>44537</c:v>
                </c:pt>
                <c:pt idx="87">
                  <c:v>44538</c:v>
                </c:pt>
                <c:pt idx="88">
                  <c:v>44539</c:v>
                </c:pt>
                <c:pt idx="89">
                  <c:v>44540</c:v>
                </c:pt>
                <c:pt idx="90">
                  <c:v>44543</c:v>
                </c:pt>
                <c:pt idx="91">
                  <c:v>44544</c:v>
                </c:pt>
                <c:pt idx="92">
                  <c:v>44545</c:v>
                </c:pt>
                <c:pt idx="93">
                  <c:v>44546</c:v>
                </c:pt>
                <c:pt idx="94">
                  <c:v>44547</c:v>
                </c:pt>
                <c:pt idx="95">
                  <c:v>44550</c:v>
                </c:pt>
                <c:pt idx="96">
                  <c:v>44551</c:v>
                </c:pt>
                <c:pt idx="97">
                  <c:v>44552</c:v>
                </c:pt>
                <c:pt idx="98">
                  <c:v>44553</c:v>
                </c:pt>
                <c:pt idx="99">
                  <c:v>44554</c:v>
                </c:pt>
                <c:pt idx="100">
                  <c:v>44557</c:v>
                </c:pt>
                <c:pt idx="101">
                  <c:v>44558</c:v>
                </c:pt>
                <c:pt idx="102">
                  <c:v>44559</c:v>
                </c:pt>
                <c:pt idx="103">
                  <c:v>44560</c:v>
                </c:pt>
                <c:pt idx="104">
                  <c:v>44561</c:v>
                </c:pt>
                <c:pt idx="105">
                  <c:v>44564</c:v>
                </c:pt>
                <c:pt idx="106">
                  <c:v>44565</c:v>
                </c:pt>
                <c:pt idx="107">
                  <c:v>44566</c:v>
                </c:pt>
                <c:pt idx="108">
                  <c:v>44567</c:v>
                </c:pt>
                <c:pt idx="109">
                  <c:v>44568</c:v>
                </c:pt>
                <c:pt idx="110">
                  <c:v>44571</c:v>
                </c:pt>
                <c:pt idx="111">
                  <c:v>44572</c:v>
                </c:pt>
                <c:pt idx="112">
                  <c:v>44573</c:v>
                </c:pt>
                <c:pt idx="113">
                  <c:v>44574</c:v>
                </c:pt>
                <c:pt idx="114">
                  <c:v>44575</c:v>
                </c:pt>
                <c:pt idx="115">
                  <c:v>44578</c:v>
                </c:pt>
                <c:pt idx="116">
                  <c:v>44579</c:v>
                </c:pt>
                <c:pt idx="117">
                  <c:v>44580</c:v>
                </c:pt>
                <c:pt idx="118">
                  <c:v>44581</c:v>
                </c:pt>
                <c:pt idx="119">
                  <c:v>44582</c:v>
                </c:pt>
                <c:pt idx="120">
                  <c:v>44585</c:v>
                </c:pt>
                <c:pt idx="121">
                  <c:v>44586</c:v>
                </c:pt>
                <c:pt idx="122">
                  <c:v>44587</c:v>
                </c:pt>
                <c:pt idx="123">
                  <c:v>44588</c:v>
                </c:pt>
                <c:pt idx="124">
                  <c:v>44589</c:v>
                </c:pt>
                <c:pt idx="125">
                  <c:v>44592</c:v>
                </c:pt>
                <c:pt idx="126">
                  <c:v>44593</c:v>
                </c:pt>
                <c:pt idx="127">
                  <c:v>44594</c:v>
                </c:pt>
                <c:pt idx="128">
                  <c:v>44595</c:v>
                </c:pt>
                <c:pt idx="129">
                  <c:v>44596</c:v>
                </c:pt>
                <c:pt idx="130">
                  <c:v>44599</c:v>
                </c:pt>
                <c:pt idx="131">
                  <c:v>44600</c:v>
                </c:pt>
                <c:pt idx="132">
                  <c:v>44601</c:v>
                </c:pt>
                <c:pt idx="133">
                  <c:v>44602</c:v>
                </c:pt>
                <c:pt idx="134">
                  <c:v>44603</c:v>
                </c:pt>
                <c:pt idx="135">
                  <c:v>44606</c:v>
                </c:pt>
                <c:pt idx="136">
                  <c:v>44607</c:v>
                </c:pt>
                <c:pt idx="137">
                  <c:v>44608</c:v>
                </c:pt>
                <c:pt idx="138">
                  <c:v>44609</c:v>
                </c:pt>
                <c:pt idx="139">
                  <c:v>44610</c:v>
                </c:pt>
                <c:pt idx="140">
                  <c:v>44613</c:v>
                </c:pt>
                <c:pt idx="141">
                  <c:v>44614</c:v>
                </c:pt>
                <c:pt idx="142">
                  <c:v>44615</c:v>
                </c:pt>
                <c:pt idx="143">
                  <c:v>44616</c:v>
                </c:pt>
                <c:pt idx="144">
                  <c:v>44617</c:v>
                </c:pt>
                <c:pt idx="145">
                  <c:v>44622</c:v>
                </c:pt>
                <c:pt idx="146">
                  <c:v>44623</c:v>
                </c:pt>
                <c:pt idx="147">
                  <c:v>44624</c:v>
                </c:pt>
                <c:pt idx="148">
                  <c:v>44627</c:v>
                </c:pt>
                <c:pt idx="149">
                  <c:v>44628</c:v>
                </c:pt>
                <c:pt idx="150">
                  <c:v>44629</c:v>
                </c:pt>
                <c:pt idx="151">
                  <c:v>44630</c:v>
                </c:pt>
                <c:pt idx="152">
                  <c:v>44631</c:v>
                </c:pt>
                <c:pt idx="153">
                  <c:v>44634</c:v>
                </c:pt>
                <c:pt idx="154">
                  <c:v>44635</c:v>
                </c:pt>
                <c:pt idx="155">
                  <c:v>44636</c:v>
                </c:pt>
                <c:pt idx="156">
                  <c:v>44637</c:v>
                </c:pt>
                <c:pt idx="157">
                  <c:v>44638</c:v>
                </c:pt>
                <c:pt idx="158">
                  <c:v>44641</c:v>
                </c:pt>
                <c:pt idx="159">
                  <c:v>44642</c:v>
                </c:pt>
                <c:pt idx="160">
                  <c:v>44643</c:v>
                </c:pt>
                <c:pt idx="161">
                  <c:v>44644</c:v>
                </c:pt>
                <c:pt idx="162">
                  <c:v>44645</c:v>
                </c:pt>
                <c:pt idx="163">
                  <c:v>44648</c:v>
                </c:pt>
                <c:pt idx="164">
                  <c:v>44649</c:v>
                </c:pt>
                <c:pt idx="165">
                  <c:v>44650</c:v>
                </c:pt>
                <c:pt idx="166">
                  <c:v>44651</c:v>
                </c:pt>
                <c:pt idx="167">
                  <c:v>44652</c:v>
                </c:pt>
                <c:pt idx="168">
                  <c:v>44655</c:v>
                </c:pt>
                <c:pt idx="169">
                  <c:v>44656</c:v>
                </c:pt>
                <c:pt idx="170">
                  <c:v>44657</c:v>
                </c:pt>
                <c:pt idx="171">
                  <c:v>44658</c:v>
                </c:pt>
                <c:pt idx="172">
                  <c:v>44659</c:v>
                </c:pt>
                <c:pt idx="173">
                  <c:v>44662</c:v>
                </c:pt>
                <c:pt idx="174">
                  <c:v>44663</c:v>
                </c:pt>
                <c:pt idx="175">
                  <c:v>44664</c:v>
                </c:pt>
                <c:pt idx="176">
                  <c:v>44665</c:v>
                </c:pt>
                <c:pt idx="177">
                  <c:v>44669</c:v>
                </c:pt>
                <c:pt idx="178">
                  <c:v>44670</c:v>
                </c:pt>
                <c:pt idx="179">
                  <c:v>44671</c:v>
                </c:pt>
                <c:pt idx="180">
                  <c:v>44673</c:v>
                </c:pt>
                <c:pt idx="181">
                  <c:v>44676</c:v>
                </c:pt>
                <c:pt idx="182">
                  <c:v>44677</c:v>
                </c:pt>
                <c:pt idx="183">
                  <c:v>44678</c:v>
                </c:pt>
                <c:pt idx="184">
                  <c:v>44679</c:v>
                </c:pt>
                <c:pt idx="185">
                  <c:v>44680</c:v>
                </c:pt>
                <c:pt idx="186">
                  <c:v>44683</c:v>
                </c:pt>
                <c:pt idx="187">
                  <c:v>44684</c:v>
                </c:pt>
                <c:pt idx="188">
                  <c:v>44685</c:v>
                </c:pt>
                <c:pt idx="189">
                  <c:v>44686</c:v>
                </c:pt>
                <c:pt idx="190">
                  <c:v>44687</c:v>
                </c:pt>
                <c:pt idx="191">
                  <c:v>44690</c:v>
                </c:pt>
                <c:pt idx="192">
                  <c:v>44691</c:v>
                </c:pt>
                <c:pt idx="193">
                  <c:v>44692</c:v>
                </c:pt>
                <c:pt idx="194">
                  <c:v>44693</c:v>
                </c:pt>
                <c:pt idx="195">
                  <c:v>44694</c:v>
                </c:pt>
                <c:pt idx="196">
                  <c:v>44697</c:v>
                </c:pt>
                <c:pt idx="197">
                  <c:v>44698</c:v>
                </c:pt>
                <c:pt idx="198">
                  <c:v>44699</c:v>
                </c:pt>
                <c:pt idx="199">
                  <c:v>44700</c:v>
                </c:pt>
                <c:pt idx="200">
                  <c:v>44701</c:v>
                </c:pt>
                <c:pt idx="201">
                  <c:v>44704</c:v>
                </c:pt>
                <c:pt idx="202">
                  <c:v>44705</c:v>
                </c:pt>
                <c:pt idx="203">
                  <c:v>44706</c:v>
                </c:pt>
                <c:pt idx="204">
                  <c:v>44707</c:v>
                </c:pt>
                <c:pt idx="205">
                  <c:v>44708</c:v>
                </c:pt>
                <c:pt idx="206">
                  <c:v>44711</c:v>
                </c:pt>
                <c:pt idx="207">
                  <c:v>44712</c:v>
                </c:pt>
                <c:pt idx="208">
                  <c:v>44713</c:v>
                </c:pt>
                <c:pt idx="209">
                  <c:v>44714</c:v>
                </c:pt>
                <c:pt idx="210">
                  <c:v>44715</c:v>
                </c:pt>
                <c:pt idx="211">
                  <c:v>44718</c:v>
                </c:pt>
                <c:pt idx="212">
                  <c:v>44719</c:v>
                </c:pt>
                <c:pt idx="213">
                  <c:v>44720</c:v>
                </c:pt>
                <c:pt idx="214">
                  <c:v>44721</c:v>
                </c:pt>
                <c:pt idx="215">
                  <c:v>44722</c:v>
                </c:pt>
                <c:pt idx="216">
                  <c:v>44725</c:v>
                </c:pt>
                <c:pt idx="217">
                  <c:v>44726</c:v>
                </c:pt>
                <c:pt idx="218">
                  <c:v>44727</c:v>
                </c:pt>
                <c:pt idx="219">
                  <c:v>44729</c:v>
                </c:pt>
                <c:pt idx="220">
                  <c:v>44732</c:v>
                </c:pt>
                <c:pt idx="221">
                  <c:v>44733</c:v>
                </c:pt>
                <c:pt idx="222">
                  <c:v>44734</c:v>
                </c:pt>
                <c:pt idx="223">
                  <c:v>44735</c:v>
                </c:pt>
                <c:pt idx="224">
                  <c:v>44736</c:v>
                </c:pt>
                <c:pt idx="225">
                  <c:v>44739</c:v>
                </c:pt>
                <c:pt idx="226">
                  <c:v>44740</c:v>
                </c:pt>
                <c:pt idx="227">
                  <c:v>44741</c:v>
                </c:pt>
                <c:pt idx="228">
                  <c:v>44742</c:v>
                </c:pt>
                <c:pt idx="229">
                  <c:v>44743</c:v>
                </c:pt>
                <c:pt idx="230">
                  <c:v>44746</c:v>
                </c:pt>
                <c:pt idx="231">
                  <c:v>44747</c:v>
                </c:pt>
                <c:pt idx="232">
                  <c:v>44748</c:v>
                </c:pt>
                <c:pt idx="233">
                  <c:v>44749</c:v>
                </c:pt>
                <c:pt idx="234">
                  <c:v>44750</c:v>
                </c:pt>
                <c:pt idx="235">
                  <c:v>44753</c:v>
                </c:pt>
                <c:pt idx="236">
                  <c:v>44754</c:v>
                </c:pt>
                <c:pt idx="237">
                  <c:v>44755</c:v>
                </c:pt>
                <c:pt idx="238">
                  <c:v>44756</c:v>
                </c:pt>
                <c:pt idx="239">
                  <c:v>44757</c:v>
                </c:pt>
                <c:pt idx="240">
                  <c:v>44760</c:v>
                </c:pt>
                <c:pt idx="241">
                  <c:v>44761</c:v>
                </c:pt>
                <c:pt idx="242">
                  <c:v>44762</c:v>
                </c:pt>
                <c:pt idx="243">
                  <c:v>44763</c:v>
                </c:pt>
                <c:pt idx="244">
                  <c:v>44764</c:v>
                </c:pt>
                <c:pt idx="245">
                  <c:v>44767</c:v>
                </c:pt>
                <c:pt idx="246">
                  <c:v>44768</c:v>
                </c:pt>
                <c:pt idx="247">
                  <c:v>44769</c:v>
                </c:pt>
                <c:pt idx="248">
                  <c:v>44770</c:v>
                </c:pt>
                <c:pt idx="249">
                  <c:v>44771</c:v>
                </c:pt>
                <c:pt idx="250">
                  <c:v>44774</c:v>
                </c:pt>
                <c:pt idx="251">
                  <c:v>44775</c:v>
                </c:pt>
                <c:pt idx="252">
                  <c:v>44776</c:v>
                </c:pt>
                <c:pt idx="253">
                  <c:v>44777</c:v>
                </c:pt>
                <c:pt idx="254">
                  <c:v>44778</c:v>
                </c:pt>
                <c:pt idx="255">
                  <c:v>44781</c:v>
                </c:pt>
                <c:pt idx="256">
                  <c:v>44782</c:v>
                </c:pt>
                <c:pt idx="257">
                  <c:v>44783</c:v>
                </c:pt>
                <c:pt idx="258">
                  <c:v>44784</c:v>
                </c:pt>
                <c:pt idx="259">
                  <c:v>44785</c:v>
                </c:pt>
                <c:pt idx="260">
                  <c:v>44788</c:v>
                </c:pt>
                <c:pt idx="261">
                  <c:v>44789</c:v>
                </c:pt>
                <c:pt idx="262">
                  <c:v>44790</c:v>
                </c:pt>
                <c:pt idx="263">
                  <c:v>44791</c:v>
                </c:pt>
                <c:pt idx="264">
                  <c:v>44792</c:v>
                </c:pt>
                <c:pt idx="265">
                  <c:v>44795</c:v>
                </c:pt>
                <c:pt idx="266">
                  <c:v>44796</c:v>
                </c:pt>
                <c:pt idx="267">
                  <c:v>44797</c:v>
                </c:pt>
                <c:pt idx="268">
                  <c:v>44798</c:v>
                </c:pt>
                <c:pt idx="269">
                  <c:v>44799</c:v>
                </c:pt>
                <c:pt idx="270">
                  <c:v>44802</c:v>
                </c:pt>
                <c:pt idx="271">
                  <c:v>44803</c:v>
                </c:pt>
                <c:pt idx="272">
                  <c:v>44804</c:v>
                </c:pt>
                <c:pt idx="273">
                  <c:v>44805</c:v>
                </c:pt>
                <c:pt idx="274">
                  <c:v>44806</c:v>
                </c:pt>
                <c:pt idx="275">
                  <c:v>44809</c:v>
                </c:pt>
                <c:pt idx="276">
                  <c:v>44810</c:v>
                </c:pt>
                <c:pt idx="277">
                  <c:v>44812</c:v>
                </c:pt>
                <c:pt idx="278">
                  <c:v>44813</c:v>
                </c:pt>
                <c:pt idx="279">
                  <c:v>44816</c:v>
                </c:pt>
                <c:pt idx="280">
                  <c:v>44817</c:v>
                </c:pt>
                <c:pt idx="281">
                  <c:v>44818</c:v>
                </c:pt>
                <c:pt idx="282">
                  <c:v>44819</c:v>
                </c:pt>
                <c:pt idx="283">
                  <c:v>44820</c:v>
                </c:pt>
                <c:pt idx="284">
                  <c:v>44823</c:v>
                </c:pt>
                <c:pt idx="285">
                  <c:v>44824</c:v>
                </c:pt>
                <c:pt idx="286">
                  <c:v>44825</c:v>
                </c:pt>
                <c:pt idx="287">
                  <c:v>44826</c:v>
                </c:pt>
                <c:pt idx="288">
                  <c:v>44827</c:v>
                </c:pt>
                <c:pt idx="289">
                  <c:v>44830</c:v>
                </c:pt>
                <c:pt idx="290">
                  <c:v>44831</c:v>
                </c:pt>
                <c:pt idx="291">
                  <c:v>44832</c:v>
                </c:pt>
                <c:pt idx="292">
                  <c:v>44833</c:v>
                </c:pt>
                <c:pt idx="293">
                  <c:v>44834</c:v>
                </c:pt>
                <c:pt idx="294">
                  <c:v>44837</c:v>
                </c:pt>
                <c:pt idx="295">
                  <c:v>44838</c:v>
                </c:pt>
                <c:pt idx="296">
                  <c:v>44839</c:v>
                </c:pt>
                <c:pt idx="297">
                  <c:v>44840</c:v>
                </c:pt>
                <c:pt idx="298">
                  <c:v>44841</c:v>
                </c:pt>
                <c:pt idx="299">
                  <c:v>44844</c:v>
                </c:pt>
                <c:pt idx="300">
                  <c:v>44845</c:v>
                </c:pt>
                <c:pt idx="301">
                  <c:v>44847</c:v>
                </c:pt>
                <c:pt idx="302">
                  <c:v>44848</c:v>
                </c:pt>
                <c:pt idx="303">
                  <c:v>44851</c:v>
                </c:pt>
                <c:pt idx="304">
                  <c:v>44852</c:v>
                </c:pt>
                <c:pt idx="305">
                  <c:v>44853</c:v>
                </c:pt>
                <c:pt idx="306">
                  <c:v>44854</c:v>
                </c:pt>
                <c:pt idx="307">
                  <c:v>44855</c:v>
                </c:pt>
                <c:pt idx="308">
                  <c:v>44858</c:v>
                </c:pt>
                <c:pt idx="309">
                  <c:v>44859</c:v>
                </c:pt>
                <c:pt idx="310">
                  <c:v>44860</c:v>
                </c:pt>
                <c:pt idx="311">
                  <c:v>44861</c:v>
                </c:pt>
              </c:numCache>
              <c:extLst xmlns:c15="http://schemas.microsoft.com/office/drawing/2012/chart"/>
            </c:numRef>
          </c:cat>
          <c:val>
            <c:numRef>
              <c:f>'NTN-F'!$C$3:$C$988</c:f>
              <c:numCache>
                <c:formatCode>#,##0.0000</c:formatCode>
                <c:ptCount val="986"/>
                <c:pt idx="0">
                  <c:v>8.8333999999999993</c:v>
                </c:pt>
                <c:pt idx="1">
                  <c:v>8.8224</c:v>
                </c:pt>
                <c:pt idx="2">
                  <c:v>9.1210000000000004</c:v>
                </c:pt>
                <c:pt idx="3">
                  <c:v>9.0900999999999996</c:v>
                </c:pt>
                <c:pt idx="4">
                  <c:v>9.1611999999999991</c:v>
                </c:pt>
                <c:pt idx="5">
                  <c:v>9.0612999999999992</c:v>
                </c:pt>
                <c:pt idx="6">
                  <c:v>9.1327999999999996</c:v>
                </c:pt>
                <c:pt idx="7">
                  <c:v>9.2916000000000007</c:v>
                </c:pt>
                <c:pt idx="8">
                  <c:v>9.4525000000000006</c:v>
                </c:pt>
                <c:pt idx="9">
                  <c:v>9.6332000000000004</c:v>
                </c:pt>
                <c:pt idx="10">
                  <c:v>9.6561000000000003</c:v>
                </c:pt>
                <c:pt idx="11">
                  <c:v>9.9260999999999999</c:v>
                </c:pt>
                <c:pt idx="12">
                  <c:v>9.7759999999999998</c:v>
                </c:pt>
                <c:pt idx="13">
                  <c:v>9.6150000000000002</c:v>
                </c:pt>
                <c:pt idx="14">
                  <c:v>9.7949999999999999</c:v>
                </c:pt>
                <c:pt idx="15">
                  <c:v>9.6449999999999996</c:v>
                </c:pt>
                <c:pt idx="16">
                  <c:v>9.4619999999999997</c:v>
                </c:pt>
                <c:pt idx="17">
                  <c:v>9.4711999999999996</c:v>
                </c:pt>
                <c:pt idx="18">
                  <c:v>9.3998000000000008</c:v>
                </c:pt>
                <c:pt idx="19">
                  <c:v>9.3786000000000005</c:v>
                </c:pt>
                <c:pt idx="20">
                  <c:v>9.5992999999999995</c:v>
                </c:pt>
                <c:pt idx="21">
                  <c:v>9.5845000000000002</c:v>
                </c:pt>
                <c:pt idx="22">
                  <c:v>9.8020999999999994</c:v>
                </c:pt>
                <c:pt idx="23">
                  <c:v>9.8507999999999996</c:v>
                </c:pt>
                <c:pt idx="24">
                  <c:v>9.8209999999999997</c:v>
                </c:pt>
                <c:pt idx="25">
                  <c:v>10.08</c:v>
                </c:pt>
                <c:pt idx="26">
                  <c:v>10.277200000000001</c:v>
                </c:pt>
                <c:pt idx="27">
                  <c:v>10.1831</c:v>
                </c:pt>
                <c:pt idx="28">
                  <c:v>10.130000000000001</c:v>
                </c:pt>
                <c:pt idx="29">
                  <c:v>10.033200000000001</c:v>
                </c:pt>
                <c:pt idx="30">
                  <c:v>10.1212</c:v>
                </c:pt>
                <c:pt idx="31">
                  <c:v>10.118399999999999</c:v>
                </c:pt>
                <c:pt idx="32">
                  <c:v>10.199400000000001</c:v>
                </c:pt>
                <c:pt idx="33">
                  <c:v>10.119999999999999</c:v>
                </c:pt>
                <c:pt idx="34">
                  <c:v>9.83</c:v>
                </c:pt>
                <c:pt idx="35">
                  <c:v>9.7897999999999996</c:v>
                </c:pt>
                <c:pt idx="36">
                  <c:v>9.94</c:v>
                </c:pt>
                <c:pt idx="37">
                  <c:v>10.042299999999999</c:v>
                </c:pt>
                <c:pt idx="38">
                  <c:v>10.148099999999999</c:v>
                </c:pt>
                <c:pt idx="39">
                  <c:v>10.2561</c:v>
                </c:pt>
                <c:pt idx="40">
                  <c:v>10.2036</c:v>
                </c:pt>
                <c:pt idx="41">
                  <c:v>10.273999999999999</c:v>
                </c:pt>
                <c:pt idx="42">
                  <c:v>10.1518</c:v>
                </c:pt>
                <c:pt idx="43">
                  <c:v>10.2111</c:v>
                </c:pt>
                <c:pt idx="44">
                  <c:v>10.2607</c:v>
                </c:pt>
                <c:pt idx="45">
                  <c:v>10.0922</c:v>
                </c:pt>
                <c:pt idx="46">
                  <c:v>10.190200000000001</c:v>
                </c:pt>
                <c:pt idx="47">
                  <c:v>9.98</c:v>
                </c:pt>
                <c:pt idx="48">
                  <c:v>10.06</c:v>
                </c:pt>
                <c:pt idx="49">
                  <c:v>10</c:v>
                </c:pt>
                <c:pt idx="50">
                  <c:v>10.052099999999999</c:v>
                </c:pt>
                <c:pt idx="51">
                  <c:v>10.1943</c:v>
                </c:pt>
                <c:pt idx="52">
                  <c:v>10.264099999999999</c:v>
                </c:pt>
                <c:pt idx="53">
                  <c:v>10.8733</c:v>
                </c:pt>
                <c:pt idx="54">
                  <c:v>10.8796</c:v>
                </c:pt>
                <c:pt idx="55">
                  <c:v>11.465</c:v>
                </c:pt>
                <c:pt idx="56">
                  <c:v>11.4703</c:v>
                </c:pt>
                <c:pt idx="57">
                  <c:v>11.61</c:v>
                </c:pt>
                <c:pt idx="58">
                  <c:v>11.8856</c:v>
                </c:pt>
                <c:pt idx="59">
                  <c:v>11.7677</c:v>
                </c:pt>
                <c:pt idx="60">
                  <c:v>12.4649</c:v>
                </c:pt>
                <c:pt idx="61">
                  <c:v>12.1549</c:v>
                </c:pt>
                <c:pt idx="62">
                  <c:v>12.4399</c:v>
                </c:pt>
                <c:pt idx="63">
                  <c:v>11.9748</c:v>
                </c:pt>
                <c:pt idx="64">
                  <c:v>12.105499999999999</c:v>
                </c:pt>
                <c:pt idx="65">
                  <c:v>12.0527</c:v>
                </c:pt>
                <c:pt idx="66">
                  <c:v>12.088800000000001</c:v>
                </c:pt>
                <c:pt idx="67">
                  <c:v>11.779400000000001</c:v>
                </c:pt>
                <c:pt idx="68">
                  <c:v>11.7631</c:v>
                </c:pt>
                <c:pt idx="69">
                  <c:v>11.724500000000001</c:v>
                </c:pt>
                <c:pt idx="70">
                  <c:v>11.6778</c:v>
                </c:pt>
                <c:pt idx="71">
                  <c:v>11.777699999999999</c:v>
                </c:pt>
                <c:pt idx="72">
                  <c:v>11.946</c:v>
                </c:pt>
                <c:pt idx="73">
                  <c:v>12.041600000000001</c:v>
                </c:pt>
                <c:pt idx="74">
                  <c:v>11.885999999999999</c:v>
                </c:pt>
                <c:pt idx="75">
                  <c:v>12.125299999999999</c:v>
                </c:pt>
                <c:pt idx="76">
                  <c:v>11.8872</c:v>
                </c:pt>
                <c:pt idx="77">
                  <c:v>11.7973</c:v>
                </c:pt>
                <c:pt idx="78">
                  <c:v>11.8306</c:v>
                </c:pt>
                <c:pt idx="79">
                  <c:v>11.7065</c:v>
                </c:pt>
                <c:pt idx="80">
                  <c:v>11.6129</c:v>
                </c:pt>
                <c:pt idx="81">
                  <c:v>11.5199</c:v>
                </c:pt>
                <c:pt idx="82">
                  <c:v>11.52</c:v>
                </c:pt>
                <c:pt idx="83">
                  <c:v>11.3009</c:v>
                </c:pt>
                <c:pt idx="84">
                  <c:v>10.9352</c:v>
                </c:pt>
                <c:pt idx="85">
                  <c:v>10.9575</c:v>
                </c:pt>
                <c:pt idx="86">
                  <c:v>10.905200000000001</c:v>
                </c:pt>
                <c:pt idx="87">
                  <c:v>10.713200000000001</c:v>
                </c:pt>
                <c:pt idx="88">
                  <c:v>10.7445</c:v>
                </c:pt>
                <c:pt idx="89">
                  <c:v>10.485300000000001</c:v>
                </c:pt>
                <c:pt idx="90">
                  <c:v>10.666700000000001</c:v>
                </c:pt>
                <c:pt idx="91">
                  <c:v>10.5547</c:v>
                </c:pt>
                <c:pt idx="92">
                  <c:v>10.6517</c:v>
                </c:pt>
                <c:pt idx="93">
                  <c:v>10.7348</c:v>
                </c:pt>
                <c:pt idx="94">
                  <c:v>10.8626</c:v>
                </c:pt>
                <c:pt idx="95">
                  <c:v>10.6083</c:v>
                </c:pt>
                <c:pt idx="96">
                  <c:v>10.491099999999999</c:v>
                </c:pt>
                <c:pt idx="97">
                  <c:v>10.54</c:v>
                </c:pt>
                <c:pt idx="98">
                  <c:v>10.6791</c:v>
                </c:pt>
                <c:pt idx="99">
                  <c:v>10.6791</c:v>
                </c:pt>
                <c:pt idx="100">
                  <c:v>10.6797</c:v>
                </c:pt>
                <c:pt idx="101">
                  <c:v>10.69</c:v>
                </c:pt>
                <c:pt idx="102">
                  <c:v>10.7912</c:v>
                </c:pt>
                <c:pt idx="103">
                  <c:v>10.698600000000001</c:v>
                </c:pt>
                <c:pt idx="104">
                  <c:v>10.698600000000001</c:v>
                </c:pt>
                <c:pt idx="105">
                  <c:v>10.917</c:v>
                </c:pt>
                <c:pt idx="106">
                  <c:v>11.258699999999999</c:v>
                </c:pt>
                <c:pt idx="107">
                  <c:v>11.3681</c:v>
                </c:pt>
                <c:pt idx="108">
                  <c:v>11.381</c:v>
                </c:pt>
                <c:pt idx="109">
                  <c:v>11.473000000000001</c:v>
                </c:pt>
                <c:pt idx="110">
                  <c:v>11.555199999999999</c:v>
                </c:pt>
                <c:pt idx="111">
                  <c:v>11.571400000000001</c:v>
                </c:pt>
                <c:pt idx="112">
                  <c:v>11.257199999999999</c:v>
                </c:pt>
                <c:pt idx="113">
                  <c:v>11.2264</c:v>
                </c:pt>
                <c:pt idx="114">
                  <c:v>11.2704</c:v>
                </c:pt>
                <c:pt idx="115">
                  <c:v>11.455</c:v>
                </c:pt>
                <c:pt idx="116">
                  <c:v>11.515000000000001</c:v>
                </c:pt>
                <c:pt idx="117">
                  <c:v>11.3065</c:v>
                </c:pt>
                <c:pt idx="118">
                  <c:v>11.1059</c:v>
                </c:pt>
                <c:pt idx="119">
                  <c:v>11.23</c:v>
                </c:pt>
                <c:pt idx="120">
                  <c:v>11.131</c:v>
                </c:pt>
                <c:pt idx="121">
                  <c:v>11.0623</c:v>
                </c:pt>
                <c:pt idx="122">
                  <c:v>11.071099999999999</c:v>
                </c:pt>
                <c:pt idx="123">
                  <c:v>11.3451</c:v>
                </c:pt>
                <c:pt idx="124">
                  <c:v>11.3764</c:v>
                </c:pt>
                <c:pt idx="125">
                  <c:v>11.2965</c:v>
                </c:pt>
                <c:pt idx="126">
                  <c:v>11.1274</c:v>
                </c:pt>
                <c:pt idx="127">
                  <c:v>11.0166</c:v>
                </c:pt>
                <c:pt idx="128">
                  <c:v>10.893800000000001</c:v>
                </c:pt>
                <c:pt idx="129">
                  <c:v>11.0787</c:v>
                </c:pt>
                <c:pt idx="130">
                  <c:v>10.9617</c:v>
                </c:pt>
                <c:pt idx="131">
                  <c:v>11.1097</c:v>
                </c:pt>
                <c:pt idx="132">
                  <c:v>11.18</c:v>
                </c:pt>
                <c:pt idx="133">
                  <c:v>11.314500000000001</c:v>
                </c:pt>
                <c:pt idx="134">
                  <c:v>11.4169</c:v>
                </c:pt>
                <c:pt idx="135">
                  <c:v>11.462899999999999</c:v>
                </c:pt>
                <c:pt idx="136">
                  <c:v>11.316000000000001</c:v>
                </c:pt>
                <c:pt idx="137">
                  <c:v>11.3428</c:v>
                </c:pt>
                <c:pt idx="138">
                  <c:v>11.427199999999999</c:v>
                </c:pt>
                <c:pt idx="139">
                  <c:v>11.3721</c:v>
                </c:pt>
                <c:pt idx="140">
                  <c:v>11.313599999999999</c:v>
                </c:pt>
                <c:pt idx="141">
                  <c:v>11.374000000000001</c:v>
                </c:pt>
                <c:pt idx="142">
                  <c:v>11.2407</c:v>
                </c:pt>
                <c:pt idx="143">
                  <c:v>11.3643</c:v>
                </c:pt>
                <c:pt idx="144">
                  <c:v>11.4</c:v>
                </c:pt>
                <c:pt idx="145">
                  <c:v>11.51</c:v>
                </c:pt>
                <c:pt idx="146">
                  <c:v>11.726000000000001</c:v>
                </c:pt>
                <c:pt idx="147">
                  <c:v>11.9793</c:v>
                </c:pt>
                <c:pt idx="148">
                  <c:v>12.2349</c:v>
                </c:pt>
                <c:pt idx="149">
                  <c:v>12.36</c:v>
                </c:pt>
                <c:pt idx="150">
                  <c:v>12.1096</c:v>
                </c:pt>
                <c:pt idx="151">
                  <c:v>12.269</c:v>
                </c:pt>
                <c:pt idx="152">
                  <c:v>12.437099999999999</c:v>
                </c:pt>
                <c:pt idx="153">
                  <c:v>12.695</c:v>
                </c:pt>
                <c:pt idx="154">
                  <c:v>12.480499999999999</c:v>
                </c:pt>
                <c:pt idx="155">
                  <c:v>12.4922</c:v>
                </c:pt>
                <c:pt idx="156">
                  <c:v>12.3337</c:v>
                </c:pt>
                <c:pt idx="157">
                  <c:v>12.1203</c:v>
                </c:pt>
                <c:pt idx="158">
                  <c:v>12.2926</c:v>
                </c:pt>
                <c:pt idx="159">
                  <c:v>12.143599999999999</c:v>
                </c:pt>
                <c:pt idx="160">
                  <c:v>12.135</c:v>
                </c:pt>
                <c:pt idx="161">
                  <c:v>11.7872</c:v>
                </c:pt>
                <c:pt idx="162">
                  <c:v>11.5327</c:v>
                </c:pt>
                <c:pt idx="163">
                  <c:v>11.4871</c:v>
                </c:pt>
                <c:pt idx="164">
                  <c:v>11.3925</c:v>
                </c:pt>
                <c:pt idx="165">
                  <c:v>11.5932</c:v>
                </c:pt>
                <c:pt idx="166">
                  <c:v>11.530799999999999</c:v>
                </c:pt>
                <c:pt idx="167">
                  <c:v>11.2813</c:v>
                </c:pt>
                <c:pt idx="168">
                  <c:v>11.2166</c:v>
                </c:pt>
                <c:pt idx="169">
                  <c:v>11.4605</c:v>
                </c:pt>
                <c:pt idx="170">
                  <c:v>11.623799999999999</c:v>
                </c:pt>
                <c:pt idx="171">
                  <c:v>11.7479</c:v>
                </c:pt>
                <c:pt idx="172">
                  <c:v>12.0055</c:v>
                </c:pt>
                <c:pt idx="173">
                  <c:v>12.2202</c:v>
                </c:pt>
                <c:pt idx="174">
                  <c:v>12.249599999999999</c:v>
                </c:pt>
                <c:pt idx="175">
                  <c:v>12.2455</c:v>
                </c:pt>
                <c:pt idx="176">
                  <c:v>12.3682</c:v>
                </c:pt>
                <c:pt idx="177">
                  <c:v>12.261200000000001</c:v>
                </c:pt>
                <c:pt idx="178">
                  <c:v>12.267099999999999</c:v>
                </c:pt>
                <c:pt idx="179">
                  <c:v>12.307399999999999</c:v>
                </c:pt>
                <c:pt idx="180">
                  <c:v>12.3459</c:v>
                </c:pt>
                <c:pt idx="181">
                  <c:v>12.194100000000001</c:v>
                </c:pt>
                <c:pt idx="182">
                  <c:v>12.349299999999999</c:v>
                </c:pt>
                <c:pt idx="183">
                  <c:v>12.224399999999999</c:v>
                </c:pt>
                <c:pt idx="184">
                  <c:v>12.246600000000001</c:v>
                </c:pt>
                <c:pt idx="185">
                  <c:v>12.2683</c:v>
                </c:pt>
                <c:pt idx="186">
                  <c:v>12.406000000000001</c:v>
                </c:pt>
                <c:pt idx="187">
                  <c:v>12.412800000000001</c:v>
                </c:pt>
                <c:pt idx="188">
                  <c:v>12.2895</c:v>
                </c:pt>
                <c:pt idx="189">
                  <c:v>12.561500000000001</c:v>
                </c:pt>
                <c:pt idx="190">
                  <c:v>12.794499999999999</c:v>
                </c:pt>
                <c:pt idx="191">
                  <c:v>12.6473</c:v>
                </c:pt>
                <c:pt idx="192">
                  <c:v>12.5168</c:v>
                </c:pt>
                <c:pt idx="193">
                  <c:v>12.654199999999999</c:v>
                </c:pt>
                <c:pt idx="194">
                  <c:v>12.7286</c:v>
                </c:pt>
                <c:pt idx="195">
                  <c:v>12.775499999999999</c:v>
                </c:pt>
                <c:pt idx="196">
                  <c:v>12.664999999999999</c:v>
                </c:pt>
                <c:pt idx="197">
                  <c:v>12.610200000000001</c:v>
                </c:pt>
                <c:pt idx="198">
                  <c:v>12.590400000000001</c:v>
                </c:pt>
                <c:pt idx="199">
                  <c:v>12.44</c:v>
                </c:pt>
                <c:pt idx="200">
                  <c:v>12.352499999999999</c:v>
                </c:pt>
                <c:pt idx="201">
                  <c:v>12.2928</c:v>
                </c:pt>
                <c:pt idx="202">
                  <c:v>12.514900000000001</c:v>
                </c:pt>
                <c:pt idx="203">
                  <c:v>12.542999999999999</c:v>
                </c:pt>
                <c:pt idx="204">
                  <c:v>12.339</c:v>
                </c:pt>
                <c:pt idx="205">
                  <c:v>12.39</c:v>
                </c:pt>
                <c:pt idx="206">
                  <c:v>12.6569</c:v>
                </c:pt>
                <c:pt idx="207">
                  <c:v>12.5282</c:v>
                </c:pt>
                <c:pt idx="208">
                  <c:v>12.6364</c:v>
                </c:pt>
                <c:pt idx="209">
                  <c:v>12.715</c:v>
                </c:pt>
                <c:pt idx="210">
                  <c:v>12.691700000000001</c:v>
                </c:pt>
                <c:pt idx="211">
                  <c:v>12.702500000000001</c:v>
                </c:pt>
                <c:pt idx="212">
                  <c:v>12.864699999999999</c:v>
                </c:pt>
                <c:pt idx="213">
                  <c:v>12.8832</c:v>
                </c:pt>
                <c:pt idx="214">
                  <c:v>12.685</c:v>
                </c:pt>
                <c:pt idx="215">
                  <c:v>12.6877</c:v>
                </c:pt>
                <c:pt idx="216">
                  <c:v>12.9384</c:v>
                </c:pt>
                <c:pt idx="217">
                  <c:v>13.284000000000001</c:v>
                </c:pt>
                <c:pt idx="218">
                  <c:v>12.914099999999999</c:v>
                </c:pt>
                <c:pt idx="219">
                  <c:v>12.686199999999999</c:v>
                </c:pt>
                <c:pt idx="220">
                  <c:v>12.6372</c:v>
                </c:pt>
                <c:pt idx="221">
                  <c:v>12.643599999999999</c:v>
                </c:pt>
                <c:pt idx="222">
                  <c:v>12.4961</c:v>
                </c:pt>
                <c:pt idx="223">
                  <c:v>12.413600000000001</c:v>
                </c:pt>
                <c:pt idx="224">
                  <c:v>12.706300000000001</c:v>
                </c:pt>
                <c:pt idx="225">
                  <c:v>12.7378</c:v>
                </c:pt>
                <c:pt idx="226">
                  <c:v>13.051399999999999</c:v>
                </c:pt>
                <c:pt idx="227">
                  <c:v>13.05</c:v>
                </c:pt>
                <c:pt idx="228">
                  <c:v>12.89</c:v>
                </c:pt>
                <c:pt idx="229">
                  <c:v>12.7965</c:v>
                </c:pt>
                <c:pt idx="230">
                  <c:v>12.9032</c:v>
                </c:pt>
                <c:pt idx="231">
                  <c:v>13.014099999999999</c:v>
                </c:pt>
                <c:pt idx="232">
                  <c:v>13.045199999999999</c:v>
                </c:pt>
                <c:pt idx="233">
                  <c:v>12.9542</c:v>
                </c:pt>
                <c:pt idx="234">
                  <c:v>13.117100000000001</c:v>
                </c:pt>
                <c:pt idx="235">
                  <c:v>13.3772</c:v>
                </c:pt>
                <c:pt idx="236">
                  <c:v>13.19</c:v>
                </c:pt>
                <c:pt idx="237">
                  <c:v>13.225</c:v>
                </c:pt>
                <c:pt idx="238">
                  <c:v>13.333399999999999</c:v>
                </c:pt>
                <c:pt idx="239">
                  <c:v>13.253399999999999</c:v>
                </c:pt>
                <c:pt idx="240">
                  <c:v>13.4869</c:v>
                </c:pt>
                <c:pt idx="241">
                  <c:v>13.577400000000001</c:v>
                </c:pt>
                <c:pt idx="242">
                  <c:v>13.474600000000001</c:v>
                </c:pt>
                <c:pt idx="243">
                  <c:v>13.6189</c:v>
                </c:pt>
                <c:pt idx="244">
                  <c:v>13.394600000000001</c:v>
                </c:pt>
                <c:pt idx="245">
                  <c:v>13.307</c:v>
                </c:pt>
                <c:pt idx="246">
                  <c:v>13.322100000000001</c:v>
                </c:pt>
                <c:pt idx="247">
                  <c:v>13.1915</c:v>
                </c:pt>
                <c:pt idx="248">
                  <c:v>12.9649</c:v>
                </c:pt>
                <c:pt idx="249">
                  <c:v>12.8049</c:v>
                </c:pt>
                <c:pt idx="250">
                  <c:v>12.683</c:v>
                </c:pt>
                <c:pt idx="251">
                  <c:v>12.8001</c:v>
                </c:pt>
                <c:pt idx="252">
                  <c:v>12.6379</c:v>
                </c:pt>
                <c:pt idx="253">
                  <c:v>12.2272</c:v>
                </c:pt>
                <c:pt idx="254">
                  <c:v>12.226100000000001</c:v>
                </c:pt>
                <c:pt idx="255">
                  <c:v>11.982799999999999</c:v>
                </c:pt>
                <c:pt idx="256">
                  <c:v>12.037000000000001</c:v>
                </c:pt>
                <c:pt idx="257">
                  <c:v>12.0053</c:v>
                </c:pt>
                <c:pt idx="258">
                  <c:v>12.0832</c:v>
                </c:pt>
                <c:pt idx="259">
                  <c:v>11.9222</c:v>
                </c:pt>
                <c:pt idx="260">
                  <c:v>11.7822</c:v>
                </c:pt>
                <c:pt idx="261">
                  <c:v>11.831899999999999</c:v>
                </c:pt>
                <c:pt idx="262">
                  <c:v>12.011200000000001</c:v>
                </c:pt>
                <c:pt idx="263">
                  <c:v>12.165699999999999</c:v>
                </c:pt>
                <c:pt idx="264">
                  <c:v>12.28</c:v>
                </c:pt>
                <c:pt idx="265">
                  <c:v>12.2415</c:v>
                </c:pt>
                <c:pt idx="266">
                  <c:v>12.044499999999999</c:v>
                </c:pt>
                <c:pt idx="267">
                  <c:v>12.1586</c:v>
                </c:pt>
                <c:pt idx="268">
                  <c:v>12.320600000000001</c:v>
                </c:pt>
                <c:pt idx="269">
                  <c:v>12.1897</c:v>
                </c:pt>
                <c:pt idx="270">
                  <c:v>12.307700000000001</c:v>
                </c:pt>
                <c:pt idx="271">
                  <c:v>12.2789</c:v>
                </c:pt>
                <c:pt idx="272">
                  <c:v>12.1639</c:v>
                </c:pt>
                <c:pt idx="273">
                  <c:v>11.9543</c:v>
                </c:pt>
                <c:pt idx="274">
                  <c:v>11.9034</c:v>
                </c:pt>
                <c:pt idx="275">
                  <c:v>11.8871</c:v>
                </c:pt>
                <c:pt idx="276">
                  <c:v>12.1271</c:v>
                </c:pt>
                <c:pt idx="277">
                  <c:v>11.9541</c:v>
                </c:pt>
                <c:pt idx="278">
                  <c:v>11.832599999999999</c:v>
                </c:pt>
                <c:pt idx="279">
                  <c:v>11.9115</c:v>
                </c:pt>
                <c:pt idx="280">
                  <c:v>12.090999999999999</c:v>
                </c:pt>
                <c:pt idx="281">
                  <c:v>12.1113</c:v>
                </c:pt>
                <c:pt idx="282">
                  <c:v>12.264200000000001</c:v>
                </c:pt>
                <c:pt idx="283">
                  <c:v>12.2156</c:v>
                </c:pt>
                <c:pt idx="284">
                  <c:v>12.1289</c:v>
                </c:pt>
                <c:pt idx="285">
                  <c:v>12.111000000000001</c:v>
                </c:pt>
                <c:pt idx="286">
                  <c:v>11.9308</c:v>
                </c:pt>
                <c:pt idx="287">
                  <c:v>11.678100000000001</c:v>
                </c:pt>
                <c:pt idx="288">
                  <c:v>11.8195</c:v>
                </c:pt>
                <c:pt idx="289">
                  <c:v>12.027900000000001</c:v>
                </c:pt>
                <c:pt idx="290">
                  <c:v>11.7864</c:v>
                </c:pt>
                <c:pt idx="291">
                  <c:v>11.9314</c:v>
                </c:pt>
                <c:pt idx="292">
                  <c:v>11.9125</c:v>
                </c:pt>
                <c:pt idx="293">
                  <c:v>11.7761</c:v>
                </c:pt>
                <c:pt idx="294">
                  <c:v>11.66</c:v>
                </c:pt>
                <c:pt idx="295">
                  <c:v>11.654999999999999</c:v>
                </c:pt>
                <c:pt idx="296">
                  <c:v>11.7112</c:v>
                </c:pt>
                <c:pt idx="297">
                  <c:v>11.749000000000001</c:v>
                </c:pt>
                <c:pt idx="298">
                  <c:v>11.7478</c:v>
                </c:pt>
                <c:pt idx="299">
                  <c:v>11.6836</c:v>
                </c:pt>
                <c:pt idx="300">
                  <c:v>11.834099999999999</c:v>
                </c:pt>
                <c:pt idx="301">
                  <c:v>11.8926</c:v>
                </c:pt>
                <c:pt idx="302">
                  <c:v>11.968999999999999</c:v>
                </c:pt>
                <c:pt idx="303">
                  <c:v>11.8238</c:v>
                </c:pt>
                <c:pt idx="304">
                  <c:v>11.7865</c:v>
                </c:pt>
                <c:pt idx="305">
                  <c:v>11.850300000000001</c:v>
                </c:pt>
                <c:pt idx="306">
                  <c:v>11.89</c:v>
                </c:pt>
                <c:pt idx="307">
                  <c:v>11.8588</c:v>
                </c:pt>
                <c:pt idx="308">
                  <c:v>11.9983</c:v>
                </c:pt>
                <c:pt idx="309">
                  <c:v>12.0168</c:v>
                </c:pt>
                <c:pt idx="310">
                  <c:v>12.0945</c:v>
                </c:pt>
                <c:pt idx="311">
                  <c:v>12.005699999999999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C00-408D-8404-07586C0218A4}"/>
            </c:ext>
          </c:extLst>
        </c:ser>
        <c:ser>
          <c:idx val="2"/>
          <c:order val="1"/>
          <c:tx>
            <c:strRef>
              <c:f>LTN!$C$1</c:f>
              <c:strCache>
                <c:ptCount val="1"/>
                <c:pt idx="0">
                  <c:v>LTN 25</c:v>
                </c:pt>
              </c:strCache>
            </c:strRef>
          </c:tx>
          <c:spPr>
            <a:ln w="38100" cap="rnd">
              <a:solidFill>
                <a:schemeClr val="accent6">
                  <a:lumMod val="7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'NTN-F'!$B$3:$B$988</c:f>
              <c:numCache>
                <c:formatCode>m/d/yyyy</c:formatCode>
                <c:ptCount val="986"/>
                <c:pt idx="0">
                  <c:v>44411</c:v>
                </c:pt>
                <c:pt idx="1">
                  <c:v>44412</c:v>
                </c:pt>
                <c:pt idx="2">
                  <c:v>44413</c:v>
                </c:pt>
                <c:pt idx="3">
                  <c:v>44414</c:v>
                </c:pt>
                <c:pt idx="4">
                  <c:v>44417</c:v>
                </c:pt>
                <c:pt idx="5">
                  <c:v>44418</c:v>
                </c:pt>
                <c:pt idx="6">
                  <c:v>44419</c:v>
                </c:pt>
                <c:pt idx="7">
                  <c:v>44420</c:v>
                </c:pt>
                <c:pt idx="8">
                  <c:v>44421</c:v>
                </c:pt>
                <c:pt idx="9">
                  <c:v>44424</c:v>
                </c:pt>
                <c:pt idx="10">
                  <c:v>44425</c:v>
                </c:pt>
                <c:pt idx="11">
                  <c:v>44426</c:v>
                </c:pt>
                <c:pt idx="12">
                  <c:v>44427</c:v>
                </c:pt>
                <c:pt idx="13">
                  <c:v>44428</c:v>
                </c:pt>
                <c:pt idx="14">
                  <c:v>44431</c:v>
                </c:pt>
                <c:pt idx="15">
                  <c:v>44432</c:v>
                </c:pt>
                <c:pt idx="16">
                  <c:v>44433</c:v>
                </c:pt>
                <c:pt idx="17">
                  <c:v>44434</c:v>
                </c:pt>
                <c:pt idx="18">
                  <c:v>44435</c:v>
                </c:pt>
                <c:pt idx="19">
                  <c:v>44438</c:v>
                </c:pt>
                <c:pt idx="20">
                  <c:v>44439</c:v>
                </c:pt>
                <c:pt idx="21">
                  <c:v>44440</c:v>
                </c:pt>
                <c:pt idx="22">
                  <c:v>44441</c:v>
                </c:pt>
                <c:pt idx="23">
                  <c:v>44442</c:v>
                </c:pt>
                <c:pt idx="24">
                  <c:v>44445</c:v>
                </c:pt>
                <c:pt idx="25">
                  <c:v>44447</c:v>
                </c:pt>
                <c:pt idx="26">
                  <c:v>44448</c:v>
                </c:pt>
                <c:pt idx="27">
                  <c:v>44449</c:v>
                </c:pt>
                <c:pt idx="28">
                  <c:v>44452</c:v>
                </c:pt>
                <c:pt idx="29">
                  <c:v>44453</c:v>
                </c:pt>
                <c:pt idx="30">
                  <c:v>44454</c:v>
                </c:pt>
                <c:pt idx="31">
                  <c:v>44455</c:v>
                </c:pt>
                <c:pt idx="32">
                  <c:v>44456</c:v>
                </c:pt>
                <c:pt idx="33">
                  <c:v>44459</c:v>
                </c:pt>
                <c:pt idx="34">
                  <c:v>44460</c:v>
                </c:pt>
                <c:pt idx="35">
                  <c:v>44461</c:v>
                </c:pt>
                <c:pt idx="36">
                  <c:v>44462</c:v>
                </c:pt>
                <c:pt idx="37">
                  <c:v>44463</c:v>
                </c:pt>
                <c:pt idx="38">
                  <c:v>44466</c:v>
                </c:pt>
                <c:pt idx="39">
                  <c:v>44467</c:v>
                </c:pt>
                <c:pt idx="40">
                  <c:v>44468</c:v>
                </c:pt>
                <c:pt idx="41">
                  <c:v>44469</c:v>
                </c:pt>
                <c:pt idx="42">
                  <c:v>44470</c:v>
                </c:pt>
                <c:pt idx="43">
                  <c:v>44473</c:v>
                </c:pt>
                <c:pt idx="44">
                  <c:v>44474</c:v>
                </c:pt>
                <c:pt idx="45">
                  <c:v>44475</c:v>
                </c:pt>
                <c:pt idx="46">
                  <c:v>44476</c:v>
                </c:pt>
                <c:pt idx="47">
                  <c:v>44477</c:v>
                </c:pt>
                <c:pt idx="48">
                  <c:v>44480</c:v>
                </c:pt>
                <c:pt idx="49">
                  <c:v>44482</c:v>
                </c:pt>
                <c:pt idx="50">
                  <c:v>44483</c:v>
                </c:pt>
                <c:pt idx="51">
                  <c:v>44484</c:v>
                </c:pt>
                <c:pt idx="52">
                  <c:v>44487</c:v>
                </c:pt>
                <c:pt idx="53">
                  <c:v>44488</c:v>
                </c:pt>
                <c:pt idx="54">
                  <c:v>44489</c:v>
                </c:pt>
                <c:pt idx="55">
                  <c:v>44490</c:v>
                </c:pt>
                <c:pt idx="56">
                  <c:v>44491</c:v>
                </c:pt>
                <c:pt idx="57">
                  <c:v>44494</c:v>
                </c:pt>
                <c:pt idx="58">
                  <c:v>44495</c:v>
                </c:pt>
                <c:pt idx="59">
                  <c:v>44496</c:v>
                </c:pt>
                <c:pt idx="60">
                  <c:v>44497</c:v>
                </c:pt>
                <c:pt idx="61">
                  <c:v>44498</c:v>
                </c:pt>
                <c:pt idx="62">
                  <c:v>44501</c:v>
                </c:pt>
                <c:pt idx="63">
                  <c:v>44503</c:v>
                </c:pt>
                <c:pt idx="64">
                  <c:v>44504</c:v>
                </c:pt>
                <c:pt idx="65">
                  <c:v>44505</c:v>
                </c:pt>
                <c:pt idx="66">
                  <c:v>44508</c:v>
                </c:pt>
                <c:pt idx="67">
                  <c:v>44509</c:v>
                </c:pt>
                <c:pt idx="68">
                  <c:v>44510</c:v>
                </c:pt>
                <c:pt idx="69">
                  <c:v>44511</c:v>
                </c:pt>
                <c:pt idx="70">
                  <c:v>44512</c:v>
                </c:pt>
                <c:pt idx="71">
                  <c:v>44516</c:v>
                </c:pt>
                <c:pt idx="72">
                  <c:v>44517</c:v>
                </c:pt>
                <c:pt idx="73">
                  <c:v>44518</c:v>
                </c:pt>
                <c:pt idx="74">
                  <c:v>44519</c:v>
                </c:pt>
                <c:pt idx="75">
                  <c:v>44522</c:v>
                </c:pt>
                <c:pt idx="76">
                  <c:v>44523</c:v>
                </c:pt>
                <c:pt idx="77">
                  <c:v>44524</c:v>
                </c:pt>
                <c:pt idx="78">
                  <c:v>44525</c:v>
                </c:pt>
                <c:pt idx="79">
                  <c:v>44526</c:v>
                </c:pt>
                <c:pt idx="80">
                  <c:v>44529</c:v>
                </c:pt>
                <c:pt idx="81">
                  <c:v>44530</c:v>
                </c:pt>
                <c:pt idx="82">
                  <c:v>44531</c:v>
                </c:pt>
                <c:pt idx="83">
                  <c:v>44532</c:v>
                </c:pt>
                <c:pt idx="84">
                  <c:v>44533</c:v>
                </c:pt>
                <c:pt idx="85">
                  <c:v>44536</c:v>
                </c:pt>
                <c:pt idx="86">
                  <c:v>44537</c:v>
                </c:pt>
                <c:pt idx="87">
                  <c:v>44538</c:v>
                </c:pt>
                <c:pt idx="88">
                  <c:v>44539</c:v>
                </c:pt>
                <c:pt idx="89">
                  <c:v>44540</c:v>
                </c:pt>
                <c:pt idx="90">
                  <c:v>44543</c:v>
                </c:pt>
                <c:pt idx="91">
                  <c:v>44544</c:v>
                </c:pt>
                <c:pt idx="92">
                  <c:v>44545</c:v>
                </c:pt>
                <c:pt idx="93">
                  <c:v>44546</c:v>
                </c:pt>
                <c:pt idx="94">
                  <c:v>44547</c:v>
                </c:pt>
                <c:pt idx="95">
                  <c:v>44550</c:v>
                </c:pt>
                <c:pt idx="96">
                  <c:v>44551</c:v>
                </c:pt>
                <c:pt idx="97">
                  <c:v>44552</c:v>
                </c:pt>
                <c:pt idx="98">
                  <c:v>44553</c:v>
                </c:pt>
                <c:pt idx="99">
                  <c:v>44554</c:v>
                </c:pt>
                <c:pt idx="100">
                  <c:v>44557</c:v>
                </c:pt>
                <c:pt idx="101">
                  <c:v>44558</c:v>
                </c:pt>
                <c:pt idx="102">
                  <c:v>44559</c:v>
                </c:pt>
                <c:pt idx="103">
                  <c:v>44560</c:v>
                </c:pt>
                <c:pt idx="104">
                  <c:v>44561</c:v>
                </c:pt>
                <c:pt idx="105">
                  <c:v>44564</c:v>
                </c:pt>
                <c:pt idx="106">
                  <c:v>44565</c:v>
                </c:pt>
                <c:pt idx="107">
                  <c:v>44566</c:v>
                </c:pt>
                <c:pt idx="108">
                  <c:v>44567</c:v>
                </c:pt>
                <c:pt idx="109">
                  <c:v>44568</c:v>
                </c:pt>
                <c:pt idx="110">
                  <c:v>44571</c:v>
                </c:pt>
                <c:pt idx="111">
                  <c:v>44572</c:v>
                </c:pt>
                <c:pt idx="112">
                  <c:v>44573</c:v>
                </c:pt>
                <c:pt idx="113">
                  <c:v>44574</c:v>
                </c:pt>
                <c:pt idx="114">
                  <c:v>44575</c:v>
                </c:pt>
                <c:pt idx="115">
                  <c:v>44578</c:v>
                </c:pt>
                <c:pt idx="116">
                  <c:v>44579</c:v>
                </c:pt>
                <c:pt idx="117">
                  <c:v>44580</c:v>
                </c:pt>
                <c:pt idx="118">
                  <c:v>44581</c:v>
                </c:pt>
                <c:pt idx="119">
                  <c:v>44582</c:v>
                </c:pt>
                <c:pt idx="120">
                  <c:v>44585</c:v>
                </c:pt>
                <c:pt idx="121">
                  <c:v>44586</c:v>
                </c:pt>
                <c:pt idx="122">
                  <c:v>44587</c:v>
                </c:pt>
                <c:pt idx="123">
                  <c:v>44588</c:v>
                </c:pt>
                <c:pt idx="124">
                  <c:v>44589</c:v>
                </c:pt>
                <c:pt idx="125">
                  <c:v>44592</c:v>
                </c:pt>
                <c:pt idx="126">
                  <c:v>44593</c:v>
                </c:pt>
                <c:pt idx="127">
                  <c:v>44594</c:v>
                </c:pt>
                <c:pt idx="128">
                  <c:v>44595</c:v>
                </c:pt>
                <c:pt idx="129">
                  <c:v>44596</c:v>
                </c:pt>
                <c:pt idx="130">
                  <c:v>44599</c:v>
                </c:pt>
                <c:pt idx="131">
                  <c:v>44600</c:v>
                </c:pt>
                <c:pt idx="132">
                  <c:v>44601</c:v>
                </c:pt>
                <c:pt idx="133">
                  <c:v>44602</c:v>
                </c:pt>
                <c:pt idx="134">
                  <c:v>44603</c:v>
                </c:pt>
                <c:pt idx="135">
                  <c:v>44606</c:v>
                </c:pt>
                <c:pt idx="136">
                  <c:v>44607</c:v>
                </c:pt>
                <c:pt idx="137">
                  <c:v>44608</c:v>
                </c:pt>
                <c:pt idx="138">
                  <c:v>44609</c:v>
                </c:pt>
                <c:pt idx="139">
                  <c:v>44610</c:v>
                </c:pt>
                <c:pt idx="140">
                  <c:v>44613</c:v>
                </c:pt>
                <c:pt idx="141">
                  <c:v>44614</c:v>
                </c:pt>
                <c:pt idx="142">
                  <c:v>44615</c:v>
                </c:pt>
                <c:pt idx="143">
                  <c:v>44616</c:v>
                </c:pt>
                <c:pt idx="144">
                  <c:v>44617</c:v>
                </c:pt>
                <c:pt idx="145">
                  <c:v>44622</c:v>
                </c:pt>
                <c:pt idx="146">
                  <c:v>44623</c:v>
                </c:pt>
                <c:pt idx="147">
                  <c:v>44624</c:v>
                </c:pt>
                <c:pt idx="148">
                  <c:v>44627</c:v>
                </c:pt>
                <c:pt idx="149">
                  <c:v>44628</c:v>
                </c:pt>
                <c:pt idx="150">
                  <c:v>44629</c:v>
                </c:pt>
                <c:pt idx="151">
                  <c:v>44630</c:v>
                </c:pt>
                <c:pt idx="152">
                  <c:v>44631</c:v>
                </c:pt>
                <c:pt idx="153">
                  <c:v>44634</c:v>
                </c:pt>
                <c:pt idx="154">
                  <c:v>44635</c:v>
                </c:pt>
                <c:pt idx="155">
                  <c:v>44636</c:v>
                </c:pt>
                <c:pt idx="156">
                  <c:v>44637</c:v>
                </c:pt>
                <c:pt idx="157">
                  <c:v>44638</c:v>
                </c:pt>
                <c:pt idx="158">
                  <c:v>44641</c:v>
                </c:pt>
                <c:pt idx="159">
                  <c:v>44642</c:v>
                </c:pt>
                <c:pt idx="160">
                  <c:v>44643</c:v>
                </c:pt>
                <c:pt idx="161">
                  <c:v>44644</c:v>
                </c:pt>
                <c:pt idx="162">
                  <c:v>44645</c:v>
                </c:pt>
                <c:pt idx="163">
                  <c:v>44648</c:v>
                </c:pt>
                <c:pt idx="164">
                  <c:v>44649</c:v>
                </c:pt>
                <c:pt idx="165">
                  <c:v>44650</c:v>
                </c:pt>
                <c:pt idx="166">
                  <c:v>44651</c:v>
                </c:pt>
                <c:pt idx="167">
                  <c:v>44652</c:v>
                </c:pt>
                <c:pt idx="168">
                  <c:v>44655</c:v>
                </c:pt>
                <c:pt idx="169">
                  <c:v>44656</c:v>
                </c:pt>
                <c:pt idx="170">
                  <c:v>44657</c:v>
                </c:pt>
                <c:pt idx="171">
                  <c:v>44658</c:v>
                </c:pt>
                <c:pt idx="172">
                  <c:v>44659</c:v>
                </c:pt>
                <c:pt idx="173">
                  <c:v>44662</c:v>
                </c:pt>
                <c:pt idx="174">
                  <c:v>44663</c:v>
                </c:pt>
                <c:pt idx="175">
                  <c:v>44664</c:v>
                </c:pt>
                <c:pt idx="176">
                  <c:v>44665</c:v>
                </c:pt>
                <c:pt idx="177">
                  <c:v>44669</c:v>
                </c:pt>
                <c:pt idx="178">
                  <c:v>44670</c:v>
                </c:pt>
                <c:pt idx="179">
                  <c:v>44671</c:v>
                </c:pt>
                <c:pt idx="180">
                  <c:v>44673</c:v>
                </c:pt>
                <c:pt idx="181">
                  <c:v>44676</c:v>
                </c:pt>
                <c:pt idx="182">
                  <c:v>44677</c:v>
                </c:pt>
                <c:pt idx="183">
                  <c:v>44678</c:v>
                </c:pt>
                <c:pt idx="184">
                  <c:v>44679</c:v>
                </c:pt>
                <c:pt idx="185">
                  <c:v>44680</c:v>
                </c:pt>
                <c:pt idx="186">
                  <c:v>44683</c:v>
                </c:pt>
                <c:pt idx="187">
                  <c:v>44684</c:v>
                </c:pt>
                <c:pt idx="188">
                  <c:v>44685</c:v>
                </c:pt>
                <c:pt idx="189">
                  <c:v>44686</c:v>
                </c:pt>
                <c:pt idx="190">
                  <c:v>44687</c:v>
                </c:pt>
                <c:pt idx="191">
                  <c:v>44690</c:v>
                </c:pt>
                <c:pt idx="192">
                  <c:v>44691</c:v>
                </c:pt>
                <c:pt idx="193">
                  <c:v>44692</c:v>
                </c:pt>
                <c:pt idx="194">
                  <c:v>44693</c:v>
                </c:pt>
                <c:pt idx="195">
                  <c:v>44694</c:v>
                </c:pt>
                <c:pt idx="196">
                  <c:v>44697</c:v>
                </c:pt>
                <c:pt idx="197">
                  <c:v>44698</c:v>
                </c:pt>
                <c:pt idx="198">
                  <c:v>44699</c:v>
                </c:pt>
                <c:pt idx="199">
                  <c:v>44700</c:v>
                </c:pt>
                <c:pt idx="200">
                  <c:v>44701</c:v>
                </c:pt>
                <c:pt idx="201">
                  <c:v>44704</c:v>
                </c:pt>
                <c:pt idx="202">
                  <c:v>44705</c:v>
                </c:pt>
                <c:pt idx="203">
                  <c:v>44706</c:v>
                </c:pt>
                <c:pt idx="204">
                  <c:v>44707</c:v>
                </c:pt>
                <c:pt idx="205">
                  <c:v>44708</c:v>
                </c:pt>
                <c:pt idx="206">
                  <c:v>44711</c:v>
                </c:pt>
                <c:pt idx="207">
                  <c:v>44712</c:v>
                </c:pt>
                <c:pt idx="208">
                  <c:v>44713</c:v>
                </c:pt>
                <c:pt idx="209">
                  <c:v>44714</c:v>
                </c:pt>
                <c:pt idx="210">
                  <c:v>44715</c:v>
                </c:pt>
                <c:pt idx="211">
                  <c:v>44718</c:v>
                </c:pt>
                <c:pt idx="212">
                  <c:v>44719</c:v>
                </c:pt>
                <c:pt idx="213">
                  <c:v>44720</c:v>
                </c:pt>
                <c:pt idx="214">
                  <c:v>44721</c:v>
                </c:pt>
                <c:pt idx="215">
                  <c:v>44722</c:v>
                </c:pt>
                <c:pt idx="216">
                  <c:v>44725</c:v>
                </c:pt>
                <c:pt idx="217">
                  <c:v>44726</c:v>
                </c:pt>
                <c:pt idx="218">
                  <c:v>44727</c:v>
                </c:pt>
                <c:pt idx="219">
                  <c:v>44729</c:v>
                </c:pt>
                <c:pt idx="220">
                  <c:v>44732</c:v>
                </c:pt>
                <c:pt idx="221">
                  <c:v>44733</c:v>
                </c:pt>
                <c:pt idx="222">
                  <c:v>44734</c:v>
                </c:pt>
                <c:pt idx="223">
                  <c:v>44735</c:v>
                </c:pt>
                <c:pt idx="224">
                  <c:v>44736</c:v>
                </c:pt>
                <c:pt idx="225">
                  <c:v>44739</c:v>
                </c:pt>
                <c:pt idx="226">
                  <c:v>44740</c:v>
                </c:pt>
                <c:pt idx="227">
                  <c:v>44741</c:v>
                </c:pt>
                <c:pt idx="228">
                  <c:v>44742</c:v>
                </c:pt>
                <c:pt idx="229">
                  <c:v>44743</c:v>
                </c:pt>
                <c:pt idx="230">
                  <c:v>44746</c:v>
                </c:pt>
                <c:pt idx="231">
                  <c:v>44747</c:v>
                </c:pt>
                <c:pt idx="232">
                  <c:v>44748</c:v>
                </c:pt>
                <c:pt idx="233">
                  <c:v>44749</c:v>
                </c:pt>
                <c:pt idx="234">
                  <c:v>44750</c:v>
                </c:pt>
                <c:pt idx="235">
                  <c:v>44753</c:v>
                </c:pt>
                <c:pt idx="236">
                  <c:v>44754</c:v>
                </c:pt>
                <c:pt idx="237">
                  <c:v>44755</c:v>
                </c:pt>
                <c:pt idx="238">
                  <c:v>44756</c:v>
                </c:pt>
                <c:pt idx="239">
                  <c:v>44757</c:v>
                </c:pt>
                <c:pt idx="240">
                  <c:v>44760</c:v>
                </c:pt>
                <c:pt idx="241">
                  <c:v>44761</c:v>
                </c:pt>
                <c:pt idx="242">
                  <c:v>44762</c:v>
                </c:pt>
                <c:pt idx="243">
                  <c:v>44763</c:v>
                </c:pt>
                <c:pt idx="244">
                  <c:v>44764</c:v>
                </c:pt>
                <c:pt idx="245">
                  <c:v>44767</c:v>
                </c:pt>
                <c:pt idx="246">
                  <c:v>44768</c:v>
                </c:pt>
                <c:pt idx="247">
                  <c:v>44769</c:v>
                </c:pt>
                <c:pt idx="248">
                  <c:v>44770</c:v>
                </c:pt>
                <c:pt idx="249">
                  <c:v>44771</c:v>
                </c:pt>
                <c:pt idx="250">
                  <c:v>44774</c:v>
                </c:pt>
                <c:pt idx="251">
                  <c:v>44775</c:v>
                </c:pt>
                <c:pt idx="252">
                  <c:v>44776</c:v>
                </c:pt>
                <c:pt idx="253">
                  <c:v>44777</c:v>
                </c:pt>
                <c:pt idx="254">
                  <c:v>44778</c:v>
                </c:pt>
                <c:pt idx="255">
                  <c:v>44781</c:v>
                </c:pt>
                <c:pt idx="256">
                  <c:v>44782</c:v>
                </c:pt>
                <c:pt idx="257">
                  <c:v>44783</c:v>
                </c:pt>
                <c:pt idx="258">
                  <c:v>44784</c:v>
                </c:pt>
                <c:pt idx="259">
                  <c:v>44785</c:v>
                </c:pt>
                <c:pt idx="260">
                  <c:v>44788</c:v>
                </c:pt>
                <c:pt idx="261">
                  <c:v>44789</c:v>
                </c:pt>
                <c:pt idx="262">
                  <c:v>44790</c:v>
                </c:pt>
                <c:pt idx="263">
                  <c:v>44791</c:v>
                </c:pt>
                <c:pt idx="264">
                  <c:v>44792</c:v>
                </c:pt>
                <c:pt idx="265">
                  <c:v>44795</c:v>
                </c:pt>
                <c:pt idx="266">
                  <c:v>44796</c:v>
                </c:pt>
                <c:pt idx="267">
                  <c:v>44797</c:v>
                </c:pt>
                <c:pt idx="268">
                  <c:v>44798</c:v>
                </c:pt>
                <c:pt idx="269">
                  <c:v>44799</c:v>
                </c:pt>
                <c:pt idx="270">
                  <c:v>44802</c:v>
                </c:pt>
                <c:pt idx="271">
                  <c:v>44803</c:v>
                </c:pt>
                <c:pt idx="272">
                  <c:v>44804</c:v>
                </c:pt>
                <c:pt idx="273">
                  <c:v>44805</c:v>
                </c:pt>
                <c:pt idx="274">
                  <c:v>44806</c:v>
                </c:pt>
                <c:pt idx="275">
                  <c:v>44809</c:v>
                </c:pt>
                <c:pt idx="276">
                  <c:v>44810</c:v>
                </c:pt>
                <c:pt idx="277">
                  <c:v>44812</c:v>
                </c:pt>
                <c:pt idx="278">
                  <c:v>44813</c:v>
                </c:pt>
                <c:pt idx="279">
                  <c:v>44816</c:v>
                </c:pt>
                <c:pt idx="280">
                  <c:v>44817</c:v>
                </c:pt>
                <c:pt idx="281">
                  <c:v>44818</c:v>
                </c:pt>
                <c:pt idx="282">
                  <c:v>44819</c:v>
                </c:pt>
                <c:pt idx="283">
                  <c:v>44820</c:v>
                </c:pt>
                <c:pt idx="284">
                  <c:v>44823</c:v>
                </c:pt>
                <c:pt idx="285">
                  <c:v>44824</c:v>
                </c:pt>
                <c:pt idx="286">
                  <c:v>44825</c:v>
                </c:pt>
                <c:pt idx="287">
                  <c:v>44826</c:v>
                </c:pt>
                <c:pt idx="288">
                  <c:v>44827</c:v>
                </c:pt>
                <c:pt idx="289">
                  <c:v>44830</c:v>
                </c:pt>
                <c:pt idx="290">
                  <c:v>44831</c:v>
                </c:pt>
                <c:pt idx="291">
                  <c:v>44832</c:v>
                </c:pt>
                <c:pt idx="292">
                  <c:v>44833</c:v>
                </c:pt>
                <c:pt idx="293">
                  <c:v>44834</c:v>
                </c:pt>
                <c:pt idx="294">
                  <c:v>44837</c:v>
                </c:pt>
                <c:pt idx="295">
                  <c:v>44838</c:v>
                </c:pt>
                <c:pt idx="296">
                  <c:v>44839</c:v>
                </c:pt>
                <c:pt idx="297">
                  <c:v>44840</c:v>
                </c:pt>
                <c:pt idx="298">
                  <c:v>44841</c:v>
                </c:pt>
                <c:pt idx="299">
                  <c:v>44844</c:v>
                </c:pt>
                <c:pt idx="300">
                  <c:v>44845</c:v>
                </c:pt>
                <c:pt idx="301">
                  <c:v>44847</c:v>
                </c:pt>
                <c:pt idx="302">
                  <c:v>44848</c:v>
                </c:pt>
                <c:pt idx="303">
                  <c:v>44851</c:v>
                </c:pt>
                <c:pt idx="304">
                  <c:v>44852</c:v>
                </c:pt>
                <c:pt idx="305">
                  <c:v>44853</c:v>
                </c:pt>
                <c:pt idx="306">
                  <c:v>44854</c:v>
                </c:pt>
                <c:pt idx="307">
                  <c:v>44855</c:v>
                </c:pt>
                <c:pt idx="308">
                  <c:v>44858</c:v>
                </c:pt>
                <c:pt idx="309">
                  <c:v>44859</c:v>
                </c:pt>
                <c:pt idx="310">
                  <c:v>44860</c:v>
                </c:pt>
                <c:pt idx="311">
                  <c:v>44861</c:v>
                </c:pt>
              </c:numCache>
            </c:numRef>
          </c:cat>
          <c:val>
            <c:numRef>
              <c:f>LTN!$C$3:$C$314</c:f>
              <c:numCache>
                <c:formatCode>#,##0.0000</c:formatCode>
                <c:ptCount val="312"/>
                <c:pt idx="0">
                  <c:v>9.0399999999999991</c:v>
                </c:pt>
                <c:pt idx="1">
                  <c:v>9.0299999999999994</c:v>
                </c:pt>
                <c:pt idx="2">
                  <c:v>9.32</c:v>
                </c:pt>
                <c:pt idx="3">
                  <c:v>9.2754999999999992</c:v>
                </c:pt>
                <c:pt idx="4">
                  <c:v>9.3450000000000006</c:v>
                </c:pt>
                <c:pt idx="5">
                  <c:v>9.2353000000000005</c:v>
                </c:pt>
                <c:pt idx="6">
                  <c:v>9.2899999999999991</c:v>
                </c:pt>
                <c:pt idx="7">
                  <c:v>9.4367000000000001</c:v>
                </c:pt>
                <c:pt idx="8">
                  <c:v>9.5771999999999995</c:v>
                </c:pt>
                <c:pt idx="9">
                  <c:v>9.7449999999999992</c:v>
                </c:pt>
                <c:pt idx="10">
                  <c:v>9.7668999999999997</c:v>
                </c:pt>
                <c:pt idx="11">
                  <c:v>10.036799999999999</c:v>
                </c:pt>
                <c:pt idx="12">
                  <c:v>9.8804999999999996</c:v>
                </c:pt>
                <c:pt idx="13">
                  <c:v>9.7235999999999994</c:v>
                </c:pt>
                <c:pt idx="14">
                  <c:v>9.9046000000000003</c:v>
                </c:pt>
                <c:pt idx="15">
                  <c:v>9.7474000000000007</c:v>
                </c:pt>
                <c:pt idx="16">
                  <c:v>9.5587999999999997</c:v>
                </c:pt>
                <c:pt idx="17">
                  <c:v>9.5691000000000006</c:v>
                </c:pt>
                <c:pt idx="18">
                  <c:v>9.5015000000000001</c:v>
                </c:pt>
                <c:pt idx="19">
                  <c:v>9.4827999999999992</c:v>
                </c:pt>
                <c:pt idx="20">
                  <c:v>9.7169000000000008</c:v>
                </c:pt>
                <c:pt idx="21">
                  <c:v>9.7149000000000001</c:v>
                </c:pt>
                <c:pt idx="22">
                  <c:v>9.9290000000000003</c:v>
                </c:pt>
                <c:pt idx="23">
                  <c:v>9.9780999999999995</c:v>
                </c:pt>
                <c:pt idx="24">
                  <c:v>9.9499999999999993</c:v>
                </c:pt>
                <c:pt idx="25">
                  <c:v>10.2066</c:v>
                </c:pt>
                <c:pt idx="26">
                  <c:v>10.3994</c:v>
                </c:pt>
                <c:pt idx="27">
                  <c:v>10.291399999999999</c:v>
                </c:pt>
                <c:pt idx="28">
                  <c:v>10.238300000000001</c:v>
                </c:pt>
                <c:pt idx="29">
                  <c:v>10.1454</c:v>
                </c:pt>
                <c:pt idx="30">
                  <c:v>10.225199999999999</c:v>
                </c:pt>
                <c:pt idx="31">
                  <c:v>10.2308</c:v>
                </c:pt>
                <c:pt idx="32">
                  <c:v>10.31</c:v>
                </c:pt>
                <c:pt idx="33">
                  <c:v>10.23</c:v>
                </c:pt>
                <c:pt idx="34">
                  <c:v>9.9540000000000006</c:v>
                </c:pt>
                <c:pt idx="35">
                  <c:v>9.9182000000000006</c:v>
                </c:pt>
                <c:pt idx="36">
                  <c:v>10.0562</c:v>
                </c:pt>
                <c:pt idx="37">
                  <c:v>10.153600000000001</c:v>
                </c:pt>
                <c:pt idx="38">
                  <c:v>10.255000000000001</c:v>
                </c:pt>
                <c:pt idx="39">
                  <c:v>10.35</c:v>
                </c:pt>
                <c:pt idx="40">
                  <c:v>10.2935</c:v>
                </c:pt>
                <c:pt idx="41">
                  <c:v>10.366099999999999</c:v>
                </c:pt>
                <c:pt idx="42">
                  <c:v>10.2468</c:v>
                </c:pt>
                <c:pt idx="43">
                  <c:v>10.3064</c:v>
                </c:pt>
                <c:pt idx="44">
                  <c:v>10.3584</c:v>
                </c:pt>
                <c:pt idx="45">
                  <c:v>10.2027</c:v>
                </c:pt>
                <c:pt idx="46">
                  <c:v>10.303000000000001</c:v>
                </c:pt>
                <c:pt idx="47">
                  <c:v>10.09</c:v>
                </c:pt>
                <c:pt idx="48">
                  <c:v>10.164999999999999</c:v>
                </c:pt>
                <c:pt idx="49">
                  <c:v>10.1007</c:v>
                </c:pt>
                <c:pt idx="50">
                  <c:v>10.161300000000001</c:v>
                </c:pt>
                <c:pt idx="51">
                  <c:v>10.301399999999999</c:v>
                </c:pt>
                <c:pt idx="52">
                  <c:v>10.3629</c:v>
                </c:pt>
                <c:pt idx="53">
                  <c:v>10.965</c:v>
                </c:pt>
                <c:pt idx="54">
                  <c:v>10.975300000000001</c:v>
                </c:pt>
                <c:pt idx="55">
                  <c:v>11.559699999999999</c:v>
                </c:pt>
                <c:pt idx="56">
                  <c:v>11.569900000000001</c:v>
                </c:pt>
                <c:pt idx="57">
                  <c:v>11.705</c:v>
                </c:pt>
                <c:pt idx="58">
                  <c:v>11.973100000000001</c:v>
                </c:pt>
                <c:pt idx="59">
                  <c:v>11.865</c:v>
                </c:pt>
                <c:pt idx="60">
                  <c:v>12.5632</c:v>
                </c:pt>
                <c:pt idx="61">
                  <c:v>12.2415</c:v>
                </c:pt>
                <c:pt idx="62">
                  <c:v>12.531700000000001</c:v>
                </c:pt>
                <c:pt idx="63">
                  <c:v>12.074999999999999</c:v>
                </c:pt>
                <c:pt idx="64">
                  <c:v>12.212899999999999</c:v>
                </c:pt>
                <c:pt idx="65">
                  <c:v>12.1639</c:v>
                </c:pt>
                <c:pt idx="66">
                  <c:v>12.2012</c:v>
                </c:pt>
                <c:pt idx="67">
                  <c:v>11.904999999999999</c:v>
                </c:pt>
                <c:pt idx="68">
                  <c:v>11.895</c:v>
                </c:pt>
                <c:pt idx="69">
                  <c:v>11.851900000000001</c:v>
                </c:pt>
                <c:pt idx="70">
                  <c:v>11.802099999999999</c:v>
                </c:pt>
                <c:pt idx="71">
                  <c:v>11.8988</c:v>
                </c:pt>
                <c:pt idx="72">
                  <c:v>12.0587</c:v>
                </c:pt>
                <c:pt idx="73">
                  <c:v>12.16</c:v>
                </c:pt>
                <c:pt idx="74">
                  <c:v>12.000500000000001</c:v>
                </c:pt>
                <c:pt idx="75">
                  <c:v>12.24</c:v>
                </c:pt>
                <c:pt idx="76">
                  <c:v>12</c:v>
                </c:pt>
                <c:pt idx="77">
                  <c:v>11.917999999999999</c:v>
                </c:pt>
                <c:pt idx="78">
                  <c:v>11.9598</c:v>
                </c:pt>
                <c:pt idx="79">
                  <c:v>11.8354</c:v>
                </c:pt>
                <c:pt idx="80">
                  <c:v>11.7164</c:v>
                </c:pt>
                <c:pt idx="81">
                  <c:v>11.62</c:v>
                </c:pt>
                <c:pt idx="82">
                  <c:v>11.621</c:v>
                </c:pt>
                <c:pt idx="83">
                  <c:v>11.39</c:v>
                </c:pt>
                <c:pt idx="84">
                  <c:v>11.02</c:v>
                </c:pt>
                <c:pt idx="85">
                  <c:v>11.04</c:v>
                </c:pt>
                <c:pt idx="86">
                  <c:v>10.9872</c:v>
                </c:pt>
                <c:pt idx="87">
                  <c:v>10.7933</c:v>
                </c:pt>
                <c:pt idx="88">
                  <c:v>10.824999999999999</c:v>
                </c:pt>
                <c:pt idx="89">
                  <c:v>10.560600000000001</c:v>
                </c:pt>
                <c:pt idx="90">
                  <c:v>10.73</c:v>
                </c:pt>
                <c:pt idx="91">
                  <c:v>10.593400000000001</c:v>
                </c:pt>
                <c:pt idx="92">
                  <c:v>10.675000000000001</c:v>
                </c:pt>
                <c:pt idx="93">
                  <c:v>10.76</c:v>
                </c:pt>
                <c:pt idx="94">
                  <c:v>10.882099999999999</c:v>
                </c:pt>
                <c:pt idx="95">
                  <c:v>10.63</c:v>
                </c:pt>
                <c:pt idx="96">
                  <c:v>10.515000000000001</c:v>
                </c:pt>
                <c:pt idx="97">
                  <c:v>10.56</c:v>
                </c:pt>
                <c:pt idx="98">
                  <c:v>10.6988</c:v>
                </c:pt>
                <c:pt idx="99">
                  <c:v>10.6988</c:v>
                </c:pt>
                <c:pt idx="100">
                  <c:v>10.6927</c:v>
                </c:pt>
                <c:pt idx="101">
                  <c:v>10.7151</c:v>
                </c:pt>
                <c:pt idx="102">
                  <c:v>10.823</c:v>
                </c:pt>
                <c:pt idx="103">
                  <c:v>10.7338</c:v>
                </c:pt>
                <c:pt idx="104">
                  <c:v>10.7338</c:v>
                </c:pt>
                <c:pt idx="105">
                  <c:v>10.946</c:v>
                </c:pt>
                <c:pt idx="106">
                  <c:v>11.3</c:v>
                </c:pt>
                <c:pt idx="107">
                  <c:v>11.426</c:v>
                </c:pt>
                <c:pt idx="108">
                  <c:v>11.456</c:v>
                </c:pt>
                <c:pt idx="109">
                  <c:v>11.5542</c:v>
                </c:pt>
                <c:pt idx="110">
                  <c:v>11.6235</c:v>
                </c:pt>
                <c:pt idx="111">
                  <c:v>11.6434</c:v>
                </c:pt>
                <c:pt idx="112">
                  <c:v>11.327999999999999</c:v>
                </c:pt>
                <c:pt idx="113">
                  <c:v>11.295</c:v>
                </c:pt>
                <c:pt idx="114">
                  <c:v>11.339399999999999</c:v>
                </c:pt>
                <c:pt idx="115">
                  <c:v>11.52</c:v>
                </c:pt>
                <c:pt idx="116">
                  <c:v>11.5708</c:v>
                </c:pt>
                <c:pt idx="117">
                  <c:v>11.361000000000001</c:v>
                </c:pt>
                <c:pt idx="118">
                  <c:v>11.158799999999999</c:v>
                </c:pt>
                <c:pt idx="119">
                  <c:v>11.28</c:v>
                </c:pt>
                <c:pt idx="120">
                  <c:v>11.1882</c:v>
                </c:pt>
                <c:pt idx="121">
                  <c:v>11.1235</c:v>
                </c:pt>
                <c:pt idx="122">
                  <c:v>11.135</c:v>
                </c:pt>
                <c:pt idx="123">
                  <c:v>11.408799999999999</c:v>
                </c:pt>
                <c:pt idx="124">
                  <c:v>11.44</c:v>
                </c:pt>
                <c:pt idx="125">
                  <c:v>11.36</c:v>
                </c:pt>
                <c:pt idx="126">
                  <c:v>11.19</c:v>
                </c:pt>
                <c:pt idx="127">
                  <c:v>11.08</c:v>
                </c:pt>
                <c:pt idx="128">
                  <c:v>10.9651</c:v>
                </c:pt>
                <c:pt idx="129">
                  <c:v>11.162000000000001</c:v>
                </c:pt>
                <c:pt idx="130">
                  <c:v>11.0481</c:v>
                </c:pt>
                <c:pt idx="131">
                  <c:v>11.1958</c:v>
                </c:pt>
                <c:pt idx="132">
                  <c:v>11.27</c:v>
                </c:pt>
                <c:pt idx="133">
                  <c:v>11.409800000000001</c:v>
                </c:pt>
                <c:pt idx="134">
                  <c:v>11.523199999999999</c:v>
                </c:pt>
                <c:pt idx="135">
                  <c:v>11.5692</c:v>
                </c:pt>
                <c:pt idx="136">
                  <c:v>11.425000000000001</c:v>
                </c:pt>
                <c:pt idx="137">
                  <c:v>11.445</c:v>
                </c:pt>
                <c:pt idx="138">
                  <c:v>11.5314</c:v>
                </c:pt>
                <c:pt idx="139">
                  <c:v>11.477399999999999</c:v>
                </c:pt>
                <c:pt idx="140">
                  <c:v>11.421900000000001</c:v>
                </c:pt>
                <c:pt idx="141">
                  <c:v>11.4831</c:v>
                </c:pt>
                <c:pt idx="142">
                  <c:v>11.342700000000001</c:v>
                </c:pt>
                <c:pt idx="143">
                  <c:v>11.469900000000001</c:v>
                </c:pt>
                <c:pt idx="144">
                  <c:v>11.505000000000001</c:v>
                </c:pt>
                <c:pt idx="145">
                  <c:v>11.615</c:v>
                </c:pt>
                <c:pt idx="146">
                  <c:v>11.826599999999999</c:v>
                </c:pt>
                <c:pt idx="147">
                  <c:v>12.069699999999999</c:v>
                </c:pt>
                <c:pt idx="148">
                  <c:v>12.3277</c:v>
                </c:pt>
                <c:pt idx="149">
                  <c:v>12.454800000000001</c:v>
                </c:pt>
                <c:pt idx="150">
                  <c:v>12.1958</c:v>
                </c:pt>
                <c:pt idx="151">
                  <c:v>12.345000000000001</c:v>
                </c:pt>
                <c:pt idx="152">
                  <c:v>12.5078</c:v>
                </c:pt>
                <c:pt idx="153">
                  <c:v>12.748200000000001</c:v>
                </c:pt>
                <c:pt idx="154">
                  <c:v>12.505000000000001</c:v>
                </c:pt>
                <c:pt idx="155">
                  <c:v>12.518599999999999</c:v>
                </c:pt>
                <c:pt idx="156">
                  <c:v>12.356400000000001</c:v>
                </c:pt>
                <c:pt idx="157">
                  <c:v>12.1433</c:v>
                </c:pt>
                <c:pt idx="158">
                  <c:v>12.2857</c:v>
                </c:pt>
                <c:pt idx="159">
                  <c:v>12.129300000000001</c:v>
                </c:pt>
                <c:pt idx="160">
                  <c:v>12.141299999999999</c:v>
                </c:pt>
                <c:pt idx="161">
                  <c:v>11.798299999999999</c:v>
                </c:pt>
                <c:pt idx="162">
                  <c:v>11.545299999999999</c:v>
                </c:pt>
                <c:pt idx="163">
                  <c:v>11.498200000000001</c:v>
                </c:pt>
                <c:pt idx="164">
                  <c:v>11.409599999999999</c:v>
                </c:pt>
                <c:pt idx="165">
                  <c:v>11.6105</c:v>
                </c:pt>
                <c:pt idx="166">
                  <c:v>11.52</c:v>
                </c:pt>
                <c:pt idx="167">
                  <c:v>11.26</c:v>
                </c:pt>
                <c:pt idx="168">
                  <c:v>11.195</c:v>
                </c:pt>
                <c:pt idx="169">
                  <c:v>11.4373</c:v>
                </c:pt>
                <c:pt idx="170">
                  <c:v>11.565200000000001</c:v>
                </c:pt>
                <c:pt idx="171">
                  <c:v>11.6721</c:v>
                </c:pt>
                <c:pt idx="172">
                  <c:v>11.9095</c:v>
                </c:pt>
                <c:pt idx="173">
                  <c:v>12.1044</c:v>
                </c:pt>
                <c:pt idx="174">
                  <c:v>12.1334</c:v>
                </c:pt>
                <c:pt idx="175">
                  <c:v>12.1555</c:v>
                </c:pt>
                <c:pt idx="176">
                  <c:v>12.28</c:v>
                </c:pt>
                <c:pt idx="177">
                  <c:v>12.176</c:v>
                </c:pt>
                <c:pt idx="178">
                  <c:v>12.1891</c:v>
                </c:pt>
                <c:pt idx="179">
                  <c:v>12.2318</c:v>
                </c:pt>
                <c:pt idx="180">
                  <c:v>12.2789</c:v>
                </c:pt>
                <c:pt idx="181">
                  <c:v>12.129</c:v>
                </c:pt>
                <c:pt idx="182">
                  <c:v>12.2873</c:v>
                </c:pt>
                <c:pt idx="183">
                  <c:v>12.157999999999999</c:v>
                </c:pt>
                <c:pt idx="184">
                  <c:v>12.1691</c:v>
                </c:pt>
                <c:pt idx="185">
                  <c:v>12.1896</c:v>
                </c:pt>
                <c:pt idx="186">
                  <c:v>12.3254</c:v>
                </c:pt>
                <c:pt idx="187">
                  <c:v>12.332000000000001</c:v>
                </c:pt>
                <c:pt idx="188">
                  <c:v>12.210599999999999</c:v>
                </c:pt>
                <c:pt idx="189">
                  <c:v>12.4688</c:v>
                </c:pt>
                <c:pt idx="190">
                  <c:v>12.6991</c:v>
                </c:pt>
                <c:pt idx="191">
                  <c:v>12.5753</c:v>
                </c:pt>
                <c:pt idx="192">
                  <c:v>12.44</c:v>
                </c:pt>
                <c:pt idx="193">
                  <c:v>12.575799999999999</c:v>
                </c:pt>
                <c:pt idx="194">
                  <c:v>12.652699999999999</c:v>
                </c:pt>
                <c:pt idx="195">
                  <c:v>12.6913</c:v>
                </c:pt>
                <c:pt idx="196">
                  <c:v>12.584099999999999</c:v>
                </c:pt>
                <c:pt idx="197">
                  <c:v>12.523899999999999</c:v>
                </c:pt>
                <c:pt idx="198">
                  <c:v>12.4976</c:v>
                </c:pt>
                <c:pt idx="199">
                  <c:v>12.3361</c:v>
                </c:pt>
                <c:pt idx="200">
                  <c:v>12.2155</c:v>
                </c:pt>
                <c:pt idx="201">
                  <c:v>12.1778</c:v>
                </c:pt>
                <c:pt idx="202">
                  <c:v>12.4025</c:v>
                </c:pt>
                <c:pt idx="203">
                  <c:v>12.426399999999999</c:v>
                </c:pt>
                <c:pt idx="204">
                  <c:v>12.2225</c:v>
                </c:pt>
                <c:pt idx="205">
                  <c:v>12.270899999999999</c:v>
                </c:pt>
                <c:pt idx="206">
                  <c:v>12.522600000000001</c:v>
                </c:pt>
                <c:pt idx="207">
                  <c:v>12.3934</c:v>
                </c:pt>
                <c:pt idx="208">
                  <c:v>12.5076</c:v>
                </c:pt>
                <c:pt idx="209">
                  <c:v>12.5923</c:v>
                </c:pt>
                <c:pt idx="210">
                  <c:v>12.5724</c:v>
                </c:pt>
                <c:pt idx="211">
                  <c:v>12.607200000000001</c:v>
                </c:pt>
                <c:pt idx="212">
                  <c:v>12.790800000000001</c:v>
                </c:pt>
                <c:pt idx="213">
                  <c:v>12.815099999999999</c:v>
                </c:pt>
                <c:pt idx="214">
                  <c:v>12.620200000000001</c:v>
                </c:pt>
                <c:pt idx="215">
                  <c:v>12.624599999999999</c:v>
                </c:pt>
                <c:pt idx="216">
                  <c:v>12.8751</c:v>
                </c:pt>
                <c:pt idx="217">
                  <c:v>13.2135</c:v>
                </c:pt>
                <c:pt idx="218">
                  <c:v>12.8561</c:v>
                </c:pt>
                <c:pt idx="219">
                  <c:v>12.623699999999999</c:v>
                </c:pt>
                <c:pt idx="220">
                  <c:v>12.57</c:v>
                </c:pt>
                <c:pt idx="221">
                  <c:v>12.572699999999999</c:v>
                </c:pt>
                <c:pt idx="222">
                  <c:v>12.4215</c:v>
                </c:pt>
                <c:pt idx="223">
                  <c:v>12.336499999999999</c:v>
                </c:pt>
                <c:pt idx="224">
                  <c:v>12.635400000000001</c:v>
                </c:pt>
                <c:pt idx="225">
                  <c:v>12.6631</c:v>
                </c:pt>
                <c:pt idx="226">
                  <c:v>12.98</c:v>
                </c:pt>
                <c:pt idx="227">
                  <c:v>12.978</c:v>
                </c:pt>
                <c:pt idx="228">
                  <c:v>12.817500000000001</c:v>
                </c:pt>
                <c:pt idx="229">
                  <c:v>12.734500000000001</c:v>
                </c:pt>
                <c:pt idx="230">
                  <c:v>12.844099999999999</c:v>
                </c:pt>
                <c:pt idx="231">
                  <c:v>12.959199999999999</c:v>
                </c:pt>
                <c:pt idx="232">
                  <c:v>12.991</c:v>
                </c:pt>
                <c:pt idx="233">
                  <c:v>12.9034</c:v>
                </c:pt>
                <c:pt idx="234">
                  <c:v>13.063000000000001</c:v>
                </c:pt>
                <c:pt idx="235">
                  <c:v>13.31</c:v>
                </c:pt>
                <c:pt idx="236">
                  <c:v>13.132999999999999</c:v>
                </c:pt>
                <c:pt idx="237">
                  <c:v>13.1629</c:v>
                </c:pt>
                <c:pt idx="238">
                  <c:v>13.270899999999999</c:v>
                </c:pt>
                <c:pt idx="239">
                  <c:v>13.195</c:v>
                </c:pt>
                <c:pt idx="240">
                  <c:v>13.43</c:v>
                </c:pt>
                <c:pt idx="241">
                  <c:v>13.5197</c:v>
                </c:pt>
                <c:pt idx="242">
                  <c:v>13.420299999999999</c:v>
                </c:pt>
                <c:pt idx="243">
                  <c:v>13.565</c:v>
                </c:pt>
                <c:pt idx="244">
                  <c:v>13.34</c:v>
                </c:pt>
                <c:pt idx="245">
                  <c:v>13.257</c:v>
                </c:pt>
                <c:pt idx="246">
                  <c:v>13.2712</c:v>
                </c:pt>
                <c:pt idx="247">
                  <c:v>13.1425</c:v>
                </c:pt>
                <c:pt idx="248">
                  <c:v>12.9238</c:v>
                </c:pt>
                <c:pt idx="249">
                  <c:v>12.769</c:v>
                </c:pt>
                <c:pt idx="250">
                  <c:v>12.6487</c:v>
                </c:pt>
                <c:pt idx="251">
                  <c:v>12.767200000000001</c:v>
                </c:pt>
                <c:pt idx="252">
                  <c:v>12.607900000000001</c:v>
                </c:pt>
                <c:pt idx="253">
                  <c:v>12.2134</c:v>
                </c:pt>
                <c:pt idx="254">
                  <c:v>12.2164</c:v>
                </c:pt>
                <c:pt idx="255">
                  <c:v>11.97</c:v>
                </c:pt>
                <c:pt idx="256">
                  <c:v>12.0199</c:v>
                </c:pt>
                <c:pt idx="257">
                  <c:v>11.9838</c:v>
                </c:pt>
                <c:pt idx="258">
                  <c:v>12.0617</c:v>
                </c:pt>
                <c:pt idx="259">
                  <c:v>11.902200000000001</c:v>
                </c:pt>
                <c:pt idx="260">
                  <c:v>11.7577</c:v>
                </c:pt>
                <c:pt idx="261">
                  <c:v>11.8079</c:v>
                </c:pt>
                <c:pt idx="262">
                  <c:v>11.984999999999999</c:v>
                </c:pt>
                <c:pt idx="263">
                  <c:v>12.132999999999999</c:v>
                </c:pt>
                <c:pt idx="264">
                  <c:v>12.231999999999999</c:v>
                </c:pt>
                <c:pt idx="265">
                  <c:v>12.192600000000001</c:v>
                </c:pt>
                <c:pt idx="266">
                  <c:v>11.9939</c:v>
                </c:pt>
                <c:pt idx="267">
                  <c:v>12.070600000000001</c:v>
                </c:pt>
                <c:pt idx="268">
                  <c:v>12.2303</c:v>
                </c:pt>
                <c:pt idx="269">
                  <c:v>12.097099999999999</c:v>
                </c:pt>
                <c:pt idx="270">
                  <c:v>12.2118</c:v>
                </c:pt>
                <c:pt idx="271">
                  <c:v>12.183</c:v>
                </c:pt>
                <c:pt idx="272">
                  <c:v>12.073</c:v>
                </c:pt>
                <c:pt idx="273">
                  <c:v>11.8628</c:v>
                </c:pt>
                <c:pt idx="274">
                  <c:v>11.8126</c:v>
                </c:pt>
                <c:pt idx="275">
                  <c:v>11.7979</c:v>
                </c:pt>
                <c:pt idx="276">
                  <c:v>12.0365</c:v>
                </c:pt>
                <c:pt idx="277">
                  <c:v>11.8588</c:v>
                </c:pt>
                <c:pt idx="278">
                  <c:v>11.7371</c:v>
                </c:pt>
                <c:pt idx="279">
                  <c:v>11.810499999999999</c:v>
                </c:pt>
                <c:pt idx="280">
                  <c:v>11.9847</c:v>
                </c:pt>
                <c:pt idx="281">
                  <c:v>12.004200000000001</c:v>
                </c:pt>
                <c:pt idx="282">
                  <c:v>12.159000000000001</c:v>
                </c:pt>
                <c:pt idx="283">
                  <c:v>12.1066</c:v>
                </c:pt>
                <c:pt idx="284">
                  <c:v>12.015000000000001</c:v>
                </c:pt>
                <c:pt idx="285">
                  <c:v>11.9946</c:v>
                </c:pt>
                <c:pt idx="286">
                  <c:v>11.814</c:v>
                </c:pt>
                <c:pt idx="287">
                  <c:v>11.5616</c:v>
                </c:pt>
                <c:pt idx="288">
                  <c:v>11.700699999999999</c:v>
                </c:pt>
                <c:pt idx="289">
                  <c:v>11.9076</c:v>
                </c:pt>
                <c:pt idx="290">
                  <c:v>11.662000000000001</c:v>
                </c:pt>
                <c:pt idx="291">
                  <c:v>11.8131</c:v>
                </c:pt>
                <c:pt idx="292">
                  <c:v>11.7936</c:v>
                </c:pt>
                <c:pt idx="293">
                  <c:v>11.66</c:v>
                </c:pt>
                <c:pt idx="294">
                  <c:v>11.54</c:v>
                </c:pt>
                <c:pt idx="295">
                  <c:v>11.535</c:v>
                </c:pt>
                <c:pt idx="296">
                  <c:v>11.596</c:v>
                </c:pt>
                <c:pt idx="297">
                  <c:v>11.6351</c:v>
                </c:pt>
                <c:pt idx="298">
                  <c:v>11.64</c:v>
                </c:pt>
                <c:pt idx="299">
                  <c:v>11.5731</c:v>
                </c:pt>
                <c:pt idx="300">
                  <c:v>11.7225</c:v>
                </c:pt>
                <c:pt idx="301">
                  <c:v>11.7819</c:v>
                </c:pt>
                <c:pt idx="302">
                  <c:v>11.8573</c:v>
                </c:pt>
                <c:pt idx="303">
                  <c:v>11.7104</c:v>
                </c:pt>
                <c:pt idx="304">
                  <c:v>11.677</c:v>
                </c:pt>
                <c:pt idx="305">
                  <c:v>11.74</c:v>
                </c:pt>
                <c:pt idx="306">
                  <c:v>11.78</c:v>
                </c:pt>
                <c:pt idx="307">
                  <c:v>11.745200000000001</c:v>
                </c:pt>
                <c:pt idx="308">
                  <c:v>11.886699999999999</c:v>
                </c:pt>
                <c:pt idx="309">
                  <c:v>11.9063</c:v>
                </c:pt>
                <c:pt idx="310">
                  <c:v>11.985099999999999</c:v>
                </c:pt>
                <c:pt idx="311">
                  <c:v>11.896100000000001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00-408D-8404-07586C0218A4}"/>
            </c:ext>
          </c:extLst>
        </c:ser>
        <c:ser>
          <c:idx val="6"/>
          <c:order val="2"/>
          <c:tx>
            <c:strRef>
              <c:f>'NTN-F'!$O$2</c:f>
              <c:strCache>
                <c:ptCount val="1"/>
                <c:pt idx="0">
                  <c:v>Tx CDI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'NTN-F'!$B$3:$B$988</c:f>
              <c:numCache>
                <c:formatCode>m/d/yyyy</c:formatCode>
                <c:ptCount val="986"/>
                <c:pt idx="0">
                  <c:v>44411</c:v>
                </c:pt>
                <c:pt idx="1">
                  <c:v>44412</c:v>
                </c:pt>
                <c:pt idx="2">
                  <c:v>44413</c:v>
                </c:pt>
                <c:pt idx="3">
                  <c:v>44414</c:v>
                </c:pt>
                <c:pt idx="4">
                  <c:v>44417</c:v>
                </c:pt>
                <c:pt idx="5">
                  <c:v>44418</c:v>
                </c:pt>
                <c:pt idx="6">
                  <c:v>44419</c:v>
                </c:pt>
                <c:pt idx="7">
                  <c:v>44420</c:v>
                </c:pt>
                <c:pt idx="8">
                  <c:v>44421</c:v>
                </c:pt>
                <c:pt idx="9">
                  <c:v>44424</c:v>
                </c:pt>
                <c:pt idx="10">
                  <c:v>44425</c:v>
                </c:pt>
                <c:pt idx="11">
                  <c:v>44426</c:v>
                </c:pt>
                <c:pt idx="12">
                  <c:v>44427</c:v>
                </c:pt>
                <c:pt idx="13">
                  <c:v>44428</c:v>
                </c:pt>
                <c:pt idx="14">
                  <c:v>44431</c:v>
                </c:pt>
                <c:pt idx="15">
                  <c:v>44432</c:v>
                </c:pt>
                <c:pt idx="16">
                  <c:v>44433</c:v>
                </c:pt>
                <c:pt idx="17">
                  <c:v>44434</c:v>
                </c:pt>
                <c:pt idx="18">
                  <c:v>44435</c:v>
                </c:pt>
                <c:pt idx="19">
                  <c:v>44438</c:v>
                </c:pt>
                <c:pt idx="20">
                  <c:v>44439</c:v>
                </c:pt>
                <c:pt idx="21">
                  <c:v>44440</c:v>
                </c:pt>
                <c:pt idx="22">
                  <c:v>44441</c:v>
                </c:pt>
                <c:pt idx="23">
                  <c:v>44442</c:v>
                </c:pt>
                <c:pt idx="24">
                  <c:v>44445</c:v>
                </c:pt>
                <c:pt idx="25">
                  <c:v>44447</c:v>
                </c:pt>
                <c:pt idx="26">
                  <c:v>44448</c:v>
                </c:pt>
                <c:pt idx="27">
                  <c:v>44449</c:v>
                </c:pt>
                <c:pt idx="28">
                  <c:v>44452</c:v>
                </c:pt>
                <c:pt idx="29">
                  <c:v>44453</c:v>
                </c:pt>
                <c:pt idx="30">
                  <c:v>44454</c:v>
                </c:pt>
                <c:pt idx="31">
                  <c:v>44455</c:v>
                </c:pt>
                <c:pt idx="32">
                  <c:v>44456</c:v>
                </c:pt>
                <c:pt idx="33">
                  <c:v>44459</c:v>
                </c:pt>
                <c:pt idx="34">
                  <c:v>44460</c:v>
                </c:pt>
                <c:pt idx="35">
                  <c:v>44461</c:v>
                </c:pt>
                <c:pt idx="36">
                  <c:v>44462</c:v>
                </c:pt>
                <c:pt idx="37">
                  <c:v>44463</c:v>
                </c:pt>
                <c:pt idx="38">
                  <c:v>44466</c:v>
                </c:pt>
                <c:pt idx="39">
                  <c:v>44467</c:v>
                </c:pt>
                <c:pt idx="40">
                  <c:v>44468</c:v>
                </c:pt>
                <c:pt idx="41">
                  <c:v>44469</c:v>
                </c:pt>
                <c:pt idx="42">
                  <c:v>44470</c:v>
                </c:pt>
                <c:pt idx="43">
                  <c:v>44473</c:v>
                </c:pt>
                <c:pt idx="44">
                  <c:v>44474</c:v>
                </c:pt>
                <c:pt idx="45">
                  <c:v>44475</c:v>
                </c:pt>
                <c:pt idx="46">
                  <c:v>44476</c:v>
                </c:pt>
                <c:pt idx="47">
                  <c:v>44477</c:v>
                </c:pt>
                <c:pt idx="48">
                  <c:v>44480</c:v>
                </c:pt>
                <c:pt idx="49">
                  <c:v>44482</c:v>
                </c:pt>
                <c:pt idx="50">
                  <c:v>44483</c:v>
                </c:pt>
                <c:pt idx="51">
                  <c:v>44484</c:v>
                </c:pt>
                <c:pt idx="52">
                  <c:v>44487</c:v>
                </c:pt>
                <c:pt idx="53">
                  <c:v>44488</c:v>
                </c:pt>
                <c:pt idx="54">
                  <c:v>44489</c:v>
                </c:pt>
                <c:pt idx="55">
                  <c:v>44490</c:v>
                </c:pt>
                <c:pt idx="56">
                  <c:v>44491</c:v>
                </c:pt>
                <c:pt idx="57">
                  <c:v>44494</c:v>
                </c:pt>
                <c:pt idx="58">
                  <c:v>44495</c:v>
                </c:pt>
                <c:pt idx="59">
                  <c:v>44496</c:v>
                </c:pt>
                <c:pt idx="60">
                  <c:v>44497</c:v>
                </c:pt>
                <c:pt idx="61">
                  <c:v>44498</c:v>
                </c:pt>
                <c:pt idx="62">
                  <c:v>44501</c:v>
                </c:pt>
                <c:pt idx="63">
                  <c:v>44503</c:v>
                </c:pt>
                <c:pt idx="64">
                  <c:v>44504</c:v>
                </c:pt>
                <c:pt idx="65">
                  <c:v>44505</c:v>
                </c:pt>
                <c:pt idx="66">
                  <c:v>44508</c:v>
                </c:pt>
                <c:pt idx="67">
                  <c:v>44509</c:v>
                </c:pt>
                <c:pt idx="68">
                  <c:v>44510</c:v>
                </c:pt>
                <c:pt idx="69">
                  <c:v>44511</c:v>
                </c:pt>
                <c:pt idx="70">
                  <c:v>44512</c:v>
                </c:pt>
                <c:pt idx="71">
                  <c:v>44516</c:v>
                </c:pt>
                <c:pt idx="72">
                  <c:v>44517</c:v>
                </c:pt>
                <c:pt idx="73">
                  <c:v>44518</c:v>
                </c:pt>
                <c:pt idx="74">
                  <c:v>44519</c:v>
                </c:pt>
                <c:pt idx="75">
                  <c:v>44522</c:v>
                </c:pt>
                <c:pt idx="76">
                  <c:v>44523</c:v>
                </c:pt>
                <c:pt idx="77">
                  <c:v>44524</c:v>
                </c:pt>
                <c:pt idx="78">
                  <c:v>44525</c:v>
                </c:pt>
                <c:pt idx="79">
                  <c:v>44526</c:v>
                </c:pt>
                <c:pt idx="80">
                  <c:v>44529</c:v>
                </c:pt>
                <c:pt idx="81">
                  <c:v>44530</c:v>
                </c:pt>
                <c:pt idx="82">
                  <c:v>44531</c:v>
                </c:pt>
                <c:pt idx="83">
                  <c:v>44532</c:v>
                </c:pt>
                <c:pt idx="84">
                  <c:v>44533</c:v>
                </c:pt>
                <c:pt idx="85">
                  <c:v>44536</c:v>
                </c:pt>
                <c:pt idx="86">
                  <c:v>44537</c:v>
                </c:pt>
                <c:pt idx="87">
                  <c:v>44538</c:v>
                </c:pt>
                <c:pt idx="88">
                  <c:v>44539</c:v>
                </c:pt>
                <c:pt idx="89">
                  <c:v>44540</c:v>
                </c:pt>
                <c:pt idx="90">
                  <c:v>44543</c:v>
                </c:pt>
                <c:pt idx="91">
                  <c:v>44544</c:v>
                </c:pt>
                <c:pt idx="92">
                  <c:v>44545</c:v>
                </c:pt>
                <c:pt idx="93">
                  <c:v>44546</c:v>
                </c:pt>
                <c:pt idx="94">
                  <c:v>44547</c:v>
                </c:pt>
                <c:pt idx="95">
                  <c:v>44550</c:v>
                </c:pt>
                <c:pt idx="96">
                  <c:v>44551</c:v>
                </c:pt>
                <c:pt idx="97">
                  <c:v>44552</c:v>
                </c:pt>
                <c:pt idx="98">
                  <c:v>44553</c:v>
                </c:pt>
                <c:pt idx="99">
                  <c:v>44554</c:v>
                </c:pt>
                <c:pt idx="100">
                  <c:v>44557</c:v>
                </c:pt>
                <c:pt idx="101">
                  <c:v>44558</c:v>
                </c:pt>
                <c:pt idx="102">
                  <c:v>44559</c:v>
                </c:pt>
                <c:pt idx="103">
                  <c:v>44560</c:v>
                </c:pt>
                <c:pt idx="104">
                  <c:v>44561</c:v>
                </c:pt>
                <c:pt idx="105">
                  <c:v>44564</c:v>
                </c:pt>
                <c:pt idx="106">
                  <c:v>44565</c:v>
                </c:pt>
                <c:pt idx="107">
                  <c:v>44566</c:v>
                </c:pt>
                <c:pt idx="108">
                  <c:v>44567</c:v>
                </c:pt>
                <c:pt idx="109">
                  <c:v>44568</c:v>
                </c:pt>
                <c:pt idx="110">
                  <c:v>44571</c:v>
                </c:pt>
                <c:pt idx="111">
                  <c:v>44572</c:v>
                </c:pt>
                <c:pt idx="112">
                  <c:v>44573</c:v>
                </c:pt>
                <c:pt idx="113">
                  <c:v>44574</c:v>
                </c:pt>
                <c:pt idx="114">
                  <c:v>44575</c:v>
                </c:pt>
                <c:pt idx="115">
                  <c:v>44578</c:v>
                </c:pt>
                <c:pt idx="116">
                  <c:v>44579</c:v>
                </c:pt>
                <c:pt idx="117">
                  <c:v>44580</c:v>
                </c:pt>
                <c:pt idx="118">
                  <c:v>44581</c:v>
                </c:pt>
                <c:pt idx="119">
                  <c:v>44582</c:v>
                </c:pt>
                <c:pt idx="120">
                  <c:v>44585</c:v>
                </c:pt>
                <c:pt idx="121">
                  <c:v>44586</c:v>
                </c:pt>
                <c:pt idx="122">
                  <c:v>44587</c:v>
                </c:pt>
                <c:pt idx="123">
                  <c:v>44588</c:v>
                </c:pt>
                <c:pt idx="124">
                  <c:v>44589</c:v>
                </c:pt>
                <c:pt idx="125">
                  <c:v>44592</c:v>
                </c:pt>
                <c:pt idx="126">
                  <c:v>44593</c:v>
                </c:pt>
                <c:pt idx="127">
                  <c:v>44594</c:v>
                </c:pt>
                <c:pt idx="128">
                  <c:v>44595</c:v>
                </c:pt>
                <c:pt idx="129">
                  <c:v>44596</c:v>
                </c:pt>
                <c:pt idx="130">
                  <c:v>44599</c:v>
                </c:pt>
                <c:pt idx="131">
                  <c:v>44600</c:v>
                </c:pt>
                <c:pt idx="132">
                  <c:v>44601</c:v>
                </c:pt>
                <c:pt idx="133">
                  <c:v>44602</c:v>
                </c:pt>
                <c:pt idx="134">
                  <c:v>44603</c:v>
                </c:pt>
                <c:pt idx="135">
                  <c:v>44606</c:v>
                </c:pt>
                <c:pt idx="136">
                  <c:v>44607</c:v>
                </c:pt>
                <c:pt idx="137">
                  <c:v>44608</c:v>
                </c:pt>
                <c:pt idx="138">
                  <c:v>44609</c:v>
                </c:pt>
                <c:pt idx="139">
                  <c:v>44610</c:v>
                </c:pt>
                <c:pt idx="140">
                  <c:v>44613</c:v>
                </c:pt>
                <c:pt idx="141">
                  <c:v>44614</c:v>
                </c:pt>
                <c:pt idx="142">
                  <c:v>44615</c:v>
                </c:pt>
                <c:pt idx="143">
                  <c:v>44616</c:v>
                </c:pt>
                <c:pt idx="144">
                  <c:v>44617</c:v>
                </c:pt>
                <c:pt idx="145">
                  <c:v>44622</c:v>
                </c:pt>
                <c:pt idx="146">
                  <c:v>44623</c:v>
                </c:pt>
                <c:pt idx="147">
                  <c:v>44624</c:v>
                </c:pt>
                <c:pt idx="148">
                  <c:v>44627</c:v>
                </c:pt>
                <c:pt idx="149">
                  <c:v>44628</c:v>
                </c:pt>
                <c:pt idx="150">
                  <c:v>44629</c:v>
                </c:pt>
                <c:pt idx="151">
                  <c:v>44630</c:v>
                </c:pt>
                <c:pt idx="152">
                  <c:v>44631</c:v>
                </c:pt>
                <c:pt idx="153">
                  <c:v>44634</c:v>
                </c:pt>
                <c:pt idx="154">
                  <c:v>44635</c:v>
                </c:pt>
                <c:pt idx="155">
                  <c:v>44636</c:v>
                </c:pt>
                <c:pt idx="156">
                  <c:v>44637</c:v>
                </c:pt>
                <c:pt idx="157">
                  <c:v>44638</c:v>
                </c:pt>
                <c:pt idx="158">
                  <c:v>44641</c:v>
                </c:pt>
                <c:pt idx="159">
                  <c:v>44642</c:v>
                </c:pt>
                <c:pt idx="160">
                  <c:v>44643</c:v>
                </c:pt>
                <c:pt idx="161">
                  <c:v>44644</c:v>
                </c:pt>
                <c:pt idx="162">
                  <c:v>44645</c:v>
                </c:pt>
                <c:pt idx="163">
                  <c:v>44648</c:v>
                </c:pt>
                <c:pt idx="164">
                  <c:v>44649</c:v>
                </c:pt>
                <c:pt idx="165">
                  <c:v>44650</c:v>
                </c:pt>
                <c:pt idx="166">
                  <c:v>44651</c:v>
                </c:pt>
                <c:pt idx="167">
                  <c:v>44652</c:v>
                </c:pt>
                <c:pt idx="168">
                  <c:v>44655</c:v>
                </c:pt>
                <c:pt idx="169">
                  <c:v>44656</c:v>
                </c:pt>
                <c:pt idx="170">
                  <c:v>44657</c:v>
                </c:pt>
                <c:pt idx="171">
                  <c:v>44658</c:v>
                </c:pt>
                <c:pt idx="172">
                  <c:v>44659</c:v>
                </c:pt>
                <c:pt idx="173">
                  <c:v>44662</c:v>
                </c:pt>
                <c:pt idx="174">
                  <c:v>44663</c:v>
                </c:pt>
                <c:pt idx="175">
                  <c:v>44664</c:v>
                </c:pt>
                <c:pt idx="176">
                  <c:v>44665</c:v>
                </c:pt>
                <c:pt idx="177">
                  <c:v>44669</c:v>
                </c:pt>
                <c:pt idx="178">
                  <c:v>44670</c:v>
                </c:pt>
                <c:pt idx="179">
                  <c:v>44671</c:v>
                </c:pt>
                <c:pt idx="180">
                  <c:v>44673</c:v>
                </c:pt>
                <c:pt idx="181">
                  <c:v>44676</c:v>
                </c:pt>
                <c:pt idx="182">
                  <c:v>44677</c:v>
                </c:pt>
                <c:pt idx="183">
                  <c:v>44678</c:v>
                </c:pt>
                <c:pt idx="184">
                  <c:v>44679</c:v>
                </c:pt>
                <c:pt idx="185">
                  <c:v>44680</c:v>
                </c:pt>
                <c:pt idx="186">
                  <c:v>44683</c:v>
                </c:pt>
                <c:pt idx="187">
                  <c:v>44684</c:v>
                </c:pt>
                <c:pt idx="188">
                  <c:v>44685</c:v>
                </c:pt>
                <c:pt idx="189">
                  <c:v>44686</c:v>
                </c:pt>
                <c:pt idx="190">
                  <c:v>44687</c:v>
                </c:pt>
                <c:pt idx="191">
                  <c:v>44690</c:v>
                </c:pt>
                <c:pt idx="192">
                  <c:v>44691</c:v>
                </c:pt>
                <c:pt idx="193">
                  <c:v>44692</c:v>
                </c:pt>
                <c:pt idx="194">
                  <c:v>44693</c:v>
                </c:pt>
                <c:pt idx="195">
                  <c:v>44694</c:v>
                </c:pt>
                <c:pt idx="196">
                  <c:v>44697</c:v>
                </c:pt>
                <c:pt idx="197">
                  <c:v>44698</c:v>
                </c:pt>
                <c:pt idx="198">
                  <c:v>44699</c:v>
                </c:pt>
                <c:pt idx="199">
                  <c:v>44700</c:v>
                </c:pt>
                <c:pt idx="200">
                  <c:v>44701</c:v>
                </c:pt>
                <c:pt idx="201">
                  <c:v>44704</c:v>
                </c:pt>
                <c:pt idx="202">
                  <c:v>44705</c:v>
                </c:pt>
                <c:pt idx="203">
                  <c:v>44706</c:v>
                </c:pt>
                <c:pt idx="204">
                  <c:v>44707</c:v>
                </c:pt>
                <c:pt idx="205">
                  <c:v>44708</c:v>
                </c:pt>
                <c:pt idx="206">
                  <c:v>44711</c:v>
                </c:pt>
                <c:pt idx="207">
                  <c:v>44712</c:v>
                </c:pt>
                <c:pt idx="208">
                  <c:v>44713</c:v>
                </c:pt>
                <c:pt idx="209">
                  <c:v>44714</c:v>
                </c:pt>
                <c:pt idx="210">
                  <c:v>44715</c:v>
                </c:pt>
                <c:pt idx="211">
                  <c:v>44718</c:v>
                </c:pt>
                <c:pt idx="212">
                  <c:v>44719</c:v>
                </c:pt>
                <c:pt idx="213">
                  <c:v>44720</c:v>
                </c:pt>
                <c:pt idx="214">
                  <c:v>44721</c:v>
                </c:pt>
                <c:pt idx="215">
                  <c:v>44722</c:v>
                </c:pt>
                <c:pt idx="216">
                  <c:v>44725</c:v>
                </c:pt>
                <c:pt idx="217">
                  <c:v>44726</c:v>
                </c:pt>
                <c:pt idx="218">
                  <c:v>44727</c:v>
                </c:pt>
                <c:pt idx="219">
                  <c:v>44729</c:v>
                </c:pt>
                <c:pt idx="220">
                  <c:v>44732</c:v>
                </c:pt>
                <c:pt idx="221">
                  <c:v>44733</c:v>
                </c:pt>
                <c:pt idx="222">
                  <c:v>44734</c:v>
                </c:pt>
                <c:pt idx="223">
                  <c:v>44735</c:v>
                </c:pt>
                <c:pt idx="224">
                  <c:v>44736</c:v>
                </c:pt>
                <c:pt idx="225">
                  <c:v>44739</c:v>
                </c:pt>
                <c:pt idx="226">
                  <c:v>44740</c:v>
                </c:pt>
                <c:pt idx="227">
                  <c:v>44741</c:v>
                </c:pt>
                <c:pt idx="228">
                  <c:v>44742</c:v>
                </c:pt>
                <c:pt idx="229">
                  <c:v>44743</c:v>
                </c:pt>
                <c:pt idx="230">
                  <c:v>44746</c:v>
                </c:pt>
                <c:pt idx="231">
                  <c:v>44747</c:v>
                </c:pt>
                <c:pt idx="232">
                  <c:v>44748</c:v>
                </c:pt>
                <c:pt idx="233">
                  <c:v>44749</c:v>
                </c:pt>
                <c:pt idx="234">
                  <c:v>44750</c:v>
                </c:pt>
                <c:pt idx="235">
                  <c:v>44753</c:v>
                </c:pt>
                <c:pt idx="236">
                  <c:v>44754</c:v>
                </c:pt>
                <c:pt idx="237">
                  <c:v>44755</c:v>
                </c:pt>
                <c:pt idx="238">
                  <c:v>44756</c:v>
                </c:pt>
                <c:pt idx="239">
                  <c:v>44757</c:v>
                </c:pt>
                <c:pt idx="240">
                  <c:v>44760</c:v>
                </c:pt>
                <c:pt idx="241">
                  <c:v>44761</c:v>
                </c:pt>
                <c:pt idx="242">
                  <c:v>44762</c:v>
                </c:pt>
                <c:pt idx="243">
                  <c:v>44763</c:v>
                </c:pt>
                <c:pt idx="244">
                  <c:v>44764</c:v>
                </c:pt>
                <c:pt idx="245">
                  <c:v>44767</c:v>
                </c:pt>
                <c:pt idx="246">
                  <c:v>44768</c:v>
                </c:pt>
                <c:pt idx="247">
                  <c:v>44769</c:v>
                </c:pt>
                <c:pt idx="248">
                  <c:v>44770</c:v>
                </c:pt>
                <c:pt idx="249">
                  <c:v>44771</c:v>
                </c:pt>
                <c:pt idx="250">
                  <c:v>44774</c:v>
                </c:pt>
                <c:pt idx="251">
                  <c:v>44775</c:v>
                </c:pt>
                <c:pt idx="252">
                  <c:v>44776</c:v>
                </c:pt>
                <c:pt idx="253">
                  <c:v>44777</c:v>
                </c:pt>
                <c:pt idx="254">
                  <c:v>44778</c:v>
                </c:pt>
                <c:pt idx="255">
                  <c:v>44781</c:v>
                </c:pt>
                <c:pt idx="256">
                  <c:v>44782</c:v>
                </c:pt>
                <c:pt idx="257">
                  <c:v>44783</c:v>
                </c:pt>
                <c:pt idx="258">
                  <c:v>44784</c:v>
                </c:pt>
                <c:pt idx="259">
                  <c:v>44785</c:v>
                </c:pt>
                <c:pt idx="260">
                  <c:v>44788</c:v>
                </c:pt>
                <c:pt idx="261">
                  <c:v>44789</c:v>
                </c:pt>
                <c:pt idx="262">
                  <c:v>44790</c:v>
                </c:pt>
                <c:pt idx="263">
                  <c:v>44791</c:v>
                </c:pt>
                <c:pt idx="264">
                  <c:v>44792</c:v>
                </c:pt>
                <c:pt idx="265">
                  <c:v>44795</c:v>
                </c:pt>
                <c:pt idx="266">
                  <c:v>44796</c:v>
                </c:pt>
                <c:pt idx="267">
                  <c:v>44797</c:v>
                </c:pt>
                <c:pt idx="268">
                  <c:v>44798</c:v>
                </c:pt>
                <c:pt idx="269">
                  <c:v>44799</c:v>
                </c:pt>
                <c:pt idx="270">
                  <c:v>44802</c:v>
                </c:pt>
                <c:pt idx="271">
                  <c:v>44803</c:v>
                </c:pt>
                <c:pt idx="272">
                  <c:v>44804</c:v>
                </c:pt>
                <c:pt idx="273">
                  <c:v>44805</c:v>
                </c:pt>
                <c:pt idx="274">
                  <c:v>44806</c:v>
                </c:pt>
                <c:pt idx="275">
                  <c:v>44809</c:v>
                </c:pt>
                <c:pt idx="276">
                  <c:v>44810</c:v>
                </c:pt>
                <c:pt idx="277">
                  <c:v>44812</c:v>
                </c:pt>
                <c:pt idx="278">
                  <c:v>44813</c:v>
                </c:pt>
                <c:pt idx="279">
                  <c:v>44816</c:v>
                </c:pt>
                <c:pt idx="280">
                  <c:v>44817</c:v>
                </c:pt>
                <c:pt idx="281">
                  <c:v>44818</c:v>
                </c:pt>
                <c:pt idx="282">
                  <c:v>44819</c:v>
                </c:pt>
                <c:pt idx="283">
                  <c:v>44820</c:v>
                </c:pt>
                <c:pt idx="284">
                  <c:v>44823</c:v>
                </c:pt>
                <c:pt idx="285">
                  <c:v>44824</c:v>
                </c:pt>
                <c:pt idx="286">
                  <c:v>44825</c:v>
                </c:pt>
                <c:pt idx="287">
                  <c:v>44826</c:v>
                </c:pt>
                <c:pt idx="288">
                  <c:v>44827</c:v>
                </c:pt>
                <c:pt idx="289">
                  <c:v>44830</c:v>
                </c:pt>
                <c:pt idx="290">
                  <c:v>44831</c:v>
                </c:pt>
                <c:pt idx="291">
                  <c:v>44832</c:v>
                </c:pt>
                <c:pt idx="292">
                  <c:v>44833</c:v>
                </c:pt>
                <c:pt idx="293">
                  <c:v>44834</c:v>
                </c:pt>
                <c:pt idx="294">
                  <c:v>44837</c:v>
                </c:pt>
                <c:pt idx="295">
                  <c:v>44838</c:v>
                </c:pt>
                <c:pt idx="296">
                  <c:v>44839</c:v>
                </c:pt>
                <c:pt idx="297">
                  <c:v>44840</c:v>
                </c:pt>
                <c:pt idx="298">
                  <c:v>44841</c:v>
                </c:pt>
                <c:pt idx="299">
                  <c:v>44844</c:v>
                </c:pt>
                <c:pt idx="300">
                  <c:v>44845</c:v>
                </c:pt>
                <c:pt idx="301">
                  <c:v>44847</c:v>
                </c:pt>
                <c:pt idx="302">
                  <c:v>44848</c:v>
                </c:pt>
                <c:pt idx="303">
                  <c:v>44851</c:v>
                </c:pt>
                <c:pt idx="304">
                  <c:v>44852</c:v>
                </c:pt>
                <c:pt idx="305">
                  <c:v>44853</c:v>
                </c:pt>
                <c:pt idx="306">
                  <c:v>44854</c:v>
                </c:pt>
                <c:pt idx="307">
                  <c:v>44855</c:v>
                </c:pt>
                <c:pt idx="308">
                  <c:v>44858</c:v>
                </c:pt>
                <c:pt idx="309">
                  <c:v>44859</c:v>
                </c:pt>
                <c:pt idx="310">
                  <c:v>44860</c:v>
                </c:pt>
                <c:pt idx="311">
                  <c:v>44861</c:v>
                </c:pt>
              </c:numCache>
              <c:extLst xmlns:c15="http://schemas.microsoft.com/office/drawing/2012/chart"/>
            </c:numRef>
          </c:cat>
          <c:val>
            <c:numRef>
              <c:f>'NTN-F'!$O$3:$O$988</c:f>
              <c:numCache>
                <c:formatCode>0.00</c:formatCode>
                <c:ptCount val="986"/>
                <c:pt idx="0">
                  <c:v>4.1500000000000004</c:v>
                </c:pt>
                <c:pt idx="1">
                  <c:v>4.1500000000000004</c:v>
                </c:pt>
                <c:pt idx="2">
                  <c:v>5.15</c:v>
                </c:pt>
                <c:pt idx="3">
                  <c:v>5.15</c:v>
                </c:pt>
                <c:pt idx="4">
                  <c:v>5.15</c:v>
                </c:pt>
                <c:pt idx="5">
                  <c:v>5.15</c:v>
                </c:pt>
                <c:pt idx="6">
                  <c:v>5.15</c:v>
                </c:pt>
                <c:pt idx="7">
                  <c:v>5.15</c:v>
                </c:pt>
                <c:pt idx="8">
                  <c:v>5.15</c:v>
                </c:pt>
                <c:pt idx="9">
                  <c:v>5.15</c:v>
                </c:pt>
                <c:pt idx="10">
                  <c:v>5.15</c:v>
                </c:pt>
                <c:pt idx="11">
                  <c:v>5.15</c:v>
                </c:pt>
                <c:pt idx="12">
                  <c:v>5.15</c:v>
                </c:pt>
                <c:pt idx="13">
                  <c:v>5.15</c:v>
                </c:pt>
                <c:pt idx="14">
                  <c:v>5.15</c:v>
                </c:pt>
                <c:pt idx="15">
                  <c:v>5.15</c:v>
                </c:pt>
                <c:pt idx="16">
                  <c:v>5.15</c:v>
                </c:pt>
                <c:pt idx="17">
                  <c:v>5.15</c:v>
                </c:pt>
                <c:pt idx="18">
                  <c:v>5.15</c:v>
                </c:pt>
                <c:pt idx="19">
                  <c:v>5.15</c:v>
                </c:pt>
                <c:pt idx="20">
                  <c:v>5.15</c:v>
                </c:pt>
                <c:pt idx="21">
                  <c:v>5.15</c:v>
                </c:pt>
                <c:pt idx="22">
                  <c:v>5.15</c:v>
                </c:pt>
                <c:pt idx="23">
                  <c:v>5.15</c:v>
                </c:pt>
                <c:pt idx="24">
                  <c:v>5.15</c:v>
                </c:pt>
                <c:pt idx="25">
                  <c:v>5.15</c:v>
                </c:pt>
                <c:pt idx="26">
                  <c:v>5.15</c:v>
                </c:pt>
                <c:pt idx="27">
                  <c:v>5.15</c:v>
                </c:pt>
                <c:pt idx="28">
                  <c:v>5.15</c:v>
                </c:pt>
                <c:pt idx="29">
                  <c:v>5.15</c:v>
                </c:pt>
                <c:pt idx="30">
                  <c:v>5.15</c:v>
                </c:pt>
                <c:pt idx="31">
                  <c:v>5.15</c:v>
                </c:pt>
                <c:pt idx="32">
                  <c:v>5.15</c:v>
                </c:pt>
                <c:pt idx="33">
                  <c:v>5.15</c:v>
                </c:pt>
                <c:pt idx="34">
                  <c:v>5.15</c:v>
                </c:pt>
                <c:pt idx="35">
                  <c:v>5.15</c:v>
                </c:pt>
                <c:pt idx="36">
                  <c:v>6.15</c:v>
                </c:pt>
                <c:pt idx="37">
                  <c:v>6.15</c:v>
                </c:pt>
                <c:pt idx="38">
                  <c:v>6.15</c:v>
                </c:pt>
                <c:pt idx="39">
                  <c:v>6.15</c:v>
                </c:pt>
                <c:pt idx="40">
                  <c:v>6.15</c:v>
                </c:pt>
                <c:pt idx="41">
                  <c:v>6.15</c:v>
                </c:pt>
                <c:pt idx="42">
                  <c:v>6.15</c:v>
                </c:pt>
                <c:pt idx="43">
                  <c:v>6.15</c:v>
                </c:pt>
                <c:pt idx="44">
                  <c:v>6.15</c:v>
                </c:pt>
                <c:pt idx="45">
                  <c:v>6.15</c:v>
                </c:pt>
                <c:pt idx="46">
                  <c:v>6.15</c:v>
                </c:pt>
                <c:pt idx="47">
                  <c:v>6.15</c:v>
                </c:pt>
                <c:pt idx="48">
                  <c:v>6.15</c:v>
                </c:pt>
                <c:pt idx="49">
                  <c:v>6.15</c:v>
                </c:pt>
                <c:pt idx="50">
                  <c:v>6.15</c:v>
                </c:pt>
                <c:pt idx="51">
                  <c:v>6.15</c:v>
                </c:pt>
                <c:pt idx="52">
                  <c:v>6.15</c:v>
                </c:pt>
                <c:pt idx="53">
                  <c:v>6.15</c:v>
                </c:pt>
                <c:pt idx="54">
                  <c:v>6.15</c:v>
                </c:pt>
                <c:pt idx="55">
                  <c:v>6.15</c:v>
                </c:pt>
                <c:pt idx="56">
                  <c:v>6.15</c:v>
                </c:pt>
                <c:pt idx="57">
                  <c:v>6.15</c:v>
                </c:pt>
                <c:pt idx="58">
                  <c:v>6.15</c:v>
                </c:pt>
                <c:pt idx="59">
                  <c:v>6.15</c:v>
                </c:pt>
                <c:pt idx="60">
                  <c:v>7.65</c:v>
                </c:pt>
                <c:pt idx="61">
                  <c:v>7.65</c:v>
                </c:pt>
                <c:pt idx="62">
                  <c:v>7.65</c:v>
                </c:pt>
                <c:pt idx="63">
                  <c:v>7.65</c:v>
                </c:pt>
                <c:pt idx="64">
                  <c:v>7.65</c:v>
                </c:pt>
                <c:pt idx="65">
                  <c:v>7.65</c:v>
                </c:pt>
                <c:pt idx="66">
                  <c:v>7.65</c:v>
                </c:pt>
                <c:pt idx="67">
                  <c:v>7.65</c:v>
                </c:pt>
                <c:pt idx="68">
                  <c:v>7.65</c:v>
                </c:pt>
                <c:pt idx="69">
                  <c:v>7.65</c:v>
                </c:pt>
                <c:pt idx="70">
                  <c:v>7.65</c:v>
                </c:pt>
                <c:pt idx="71">
                  <c:v>7.65</c:v>
                </c:pt>
                <c:pt idx="72">
                  <c:v>7.65</c:v>
                </c:pt>
                <c:pt idx="73">
                  <c:v>7.65</c:v>
                </c:pt>
                <c:pt idx="74">
                  <c:v>7.65</c:v>
                </c:pt>
                <c:pt idx="75">
                  <c:v>7.65</c:v>
                </c:pt>
                <c:pt idx="76">
                  <c:v>7.65</c:v>
                </c:pt>
                <c:pt idx="77">
                  <c:v>7.65</c:v>
                </c:pt>
                <c:pt idx="78">
                  <c:v>7.65</c:v>
                </c:pt>
                <c:pt idx="79">
                  <c:v>7.65</c:v>
                </c:pt>
                <c:pt idx="80">
                  <c:v>7.65</c:v>
                </c:pt>
                <c:pt idx="81">
                  <c:v>7.65</c:v>
                </c:pt>
                <c:pt idx="82">
                  <c:v>7.65</c:v>
                </c:pt>
                <c:pt idx="83">
                  <c:v>7.65</c:v>
                </c:pt>
                <c:pt idx="84">
                  <c:v>7.65</c:v>
                </c:pt>
                <c:pt idx="85">
                  <c:v>7.65</c:v>
                </c:pt>
                <c:pt idx="86">
                  <c:v>7.65</c:v>
                </c:pt>
                <c:pt idx="87">
                  <c:v>7.65</c:v>
                </c:pt>
                <c:pt idx="88">
                  <c:v>9.15</c:v>
                </c:pt>
                <c:pt idx="89">
                  <c:v>9.15</c:v>
                </c:pt>
                <c:pt idx="90">
                  <c:v>9.15</c:v>
                </c:pt>
                <c:pt idx="91">
                  <c:v>9.15</c:v>
                </c:pt>
                <c:pt idx="92">
                  <c:v>9.15</c:v>
                </c:pt>
                <c:pt idx="93">
                  <c:v>9.15</c:v>
                </c:pt>
                <c:pt idx="94">
                  <c:v>9.15</c:v>
                </c:pt>
                <c:pt idx="95">
                  <c:v>9.15</c:v>
                </c:pt>
                <c:pt idx="96">
                  <c:v>9.15</c:v>
                </c:pt>
                <c:pt idx="97">
                  <c:v>9.15</c:v>
                </c:pt>
                <c:pt idx="98">
                  <c:v>9.15</c:v>
                </c:pt>
                <c:pt idx="99">
                  <c:v>9.15</c:v>
                </c:pt>
                <c:pt idx="100">
                  <c:v>9.15</c:v>
                </c:pt>
                <c:pt idx="101">
                  <c:v>9.15</c:v>
                </c:pt>
                <c:pt idx="102">
                  <c:v>9.15</c:v>
                </c:pt>
                <c:pt idx="103">
                  <c:v>9.15</c:v>
                </c:pt>
                <c:pt idx="104">
                  <c:v>9.15</c:v>
                </c:pt>
                <c:pt idx="105">
                  <c:v>9.15</c:v>
                </c:pt>
                <c:pt idx="106">
                  <c:v>9.15</c:v>
                </c:pt>
                <c:pt idx="107">
                  <c:v>9.15</c:v>
                </c:pt>
                <c:pt idx="108">
                  <c:v>9.15</c:v>
                </c:pt>
                <c:pt idx="109">
                  <c:v>9.15</c:v>
                </c:pt>
                <c:pt idx="110">
                  <c:v>9.15</c:v>
                </c:pt>
                <c:pt idx="111">
                  <c:v>9.15</c:v>
                </c:pt>
                <c:pt idx="112">
                  <c:v>9.15</c:v>
                </c:pt>
                <c:pt idx="113">
                  <c:v>9.15</c:v>
                </c:pt>
                <c:pt idx="114">
                  <c:v>9.15</c:v>
                </c:pt>
                <c:pt idx="115">
                  <c:v>9.15</c:v>
                </c:pt>
                <c:pt idx="116">
                  <c:v>9.15</c:v>
                </c:pt>
                <c:pt idx="117">
                  <c:v>9.15</c:v>
                </c:pt>
                <c:pt idx="118">
                  <c:v>9.15</c:v>
                </c:pt>
                <c:pt idx="119">
                  <c:v>9.15</c:v>
                </c:pt>
                <c:pt idx="120">
                  <c:v>9.15</c:v>
                </c:pt>
                <c:pt idx="121">
                  <c:v>9.15</c:v>
                </c:pt>
                <c:pt idx="122">
                  <c:v>9.15</c:v>
                </c:pt>
                <c:pt idx="123">
                  <c:v>9.15</c:v>
                </c:pt>
                <c:pt idx="124">
                  <c:v>9.15</c:v>
                </c:pt>
                <c:pt idx="125">
                  <c:v>9.15</c:v>
                </c:pt>
                <c:pt idx="126">
                  <c:v>9.15</c:v>
                </c:pt>
                <c:pt idx="127">
                  <c:v>9.15</c:v>
                </c:pt>
                <c:pt idx="128">
                  <c:v>10.65</c:v>
                </c:pt>
                <c:pt idx="129">
                  <c:v>10.65</c:v>
                </c:pt>
                <c:pt idx="130">
                  <c:v>10.65</c:v>
                </c:pt>
                <c:pt idx="131">
                  <c:v>10.65</c:v>
                </c:pt>
                <c:pt idx="132">
                  <c:v>10.65</c:v>
                </c:pt>
                <c:pt idx="133">
                  <c:v>10.65</c:v>
                </c:pt>
                <c:pt idx="134">
                  <c:v>10.65</c:v>
                </c:pt>
                <c:pt idx="135">
                  <c:v>10.65</c:v>
                </c:pt>
                <c:pt idx="136">
                  <c:v>10.65</c:v>
                </c:pt>
                <c:pt idx="137">
                  <c:v>10.65</c:v>
                </c:pt>
                <c:pt idx="138">
                  <c:v>10.65</c:v>
                </c:pt>
                <c:pt idx="139">
                  <c:v>10.65</c:v>
                </c:pt>
                <c:pt idx="140">
                  <c:v>10.65</c:v>
                </c:pt>
                <c:pt idx="141">
                  <c:v>10.65</c:v>
                </c:pt>
                <c:pt idx="142">
                  <c:v>10.65</c:v>
                </c:pt>
                <c:pt idx="143">
                  <c:v>10.65</c:v>
                </c:pt>
                <c:pt idx="144">
                  <c:v>10.65</c:v>
                </c:pt>
                <c:pt idx="145">
                  <c:v>10.65</c:v>
                </c:pt>
                <c:pt idx="146">
                  <c:v>10.65</c:v>
                </c:pt>
                <c:pt idx="147">
                  <c:v>10.65</c:v>
                </c:pt>
                <c:pt idx="148">
                  <c:v>10.65</c:v>
                </c:pt>
                <c:pt idx="149">
                  <c:v>10.65</c:v>
                </c:pt>
                <c:pt idx="150">
                  <c:v>10.65</c:v>
                </c:pt>
                <c:pt idx="151">
                  <c:v>10.65</c:v>
                </c:pt>
                <c:pt idx="152">
                  <c:v>10.65</c:v>
                </c:pt>
                <c:pt idx="153">
                  <c:v>10.65</c:v>
                </c:pt>
                <c:pt idx="154">
                  <c:v>10.65</c:v>
                </c:pt>
                <c:pt idx="155">
                  <c:v>10.65</c:v>
                </c:pt>
                <c:pt idx="156">
                  <c:v>11.65</c:v>
                </c:pt>
                <c:pt idx="157">
                  <c:v>11.65</c:v>
                </c:pt>
                <c:pt idx="158">
                  <c:v>11.65</c:v>
                </c:pt>
                <c:pt idx="159">
                  <c:v>11.65</c:v>
                </c:pt>
                <c:pt idx="160">
                  <c:v>11.65</c:v>
                </c:pt>
                <c:pt idx="161">
                  <c:v>11.65</c:v>
                </c:pt>
                <c:pt idx="162">
                  <c:v>11.65</c:v>
                </c:pt>
                <c:pt idx="163">
                  <c:v>11.65</c:v>
                </c:pt>
                <c:pt idx="164">
                  <c:v>11.65</c:v>
                </c:pt>
                <c:pt idx="165">
                  <c:v>11.65</c:v>
                </c:pt>
                <c:pt idx="166">
                  <c:v>11.65</c:v>
                </c:pt>
                <c:pt idx="167">
                  <c:v>11.65</c:v>
                </c:pt>
                <c:pt idx="168">
                  <c:v>11.65</c:v>
                </c:pt>
                <c:pt idx="169">
                  <c:v>11.65</c:v>
                </c:pt>
                <c:pt idx="170">
                  <c:v>11.65</c:v>
                </c:pt>
                <c:pt idx="171">
                  <c:v>11.65</c:v>
                </c:pt>
                <c:pt idx="172">
                  <c:v>11.65</c:v>
                </c:pt>
                <c:pt idx="173">
                  <c:v>11.65</c:v>
                </c:pt>
                <c:pt idx="174">
                  <c:v>11.65</c:v>
                </c:pt>
                <c:pt idx="175">
                  <c:v>11.65</c:v>
                </c:pt>
                <c:pt idx="176">
                  <c:v>11.65</c:v>
                </c:pt>
                <c:pt idx="177">
                  <c:v>11.65</c:v>
                </c:pt>
                <c:pt idx="178">
                  <c:v>11.65</c:v>
                </c:pt>
                <c:pt idx="179">
                  <c:v>11.65</c:v>
                </c:pt>
                <c:pt idx="180">
                  <c:v>11.65</c:v>
                </c:pt>
                <c:pt idx="181">
                  <c:v>11.65</c:v>
                </c:pt>
                <c:pt idx="182">
                  <c:v>11.65</c:v>
                </c:pt>
                <c:pt idx="183">
                  <c:v>11.65</c:v>
                </c:pt>
                <c:pt idx="184">
                  <c:v>11.65</c:v>
                </c:pt>
                <c:pt idx="185">
                  <c:v>11.65</c:v>
                </c:pt>
                <c:pt idx="186">
                  <c:v>11.65</c:v>
                </c:pt>
                <c:pt idx="187">
                  <c:v>11.65</c:v>
                </c:pt>
                <c:pt idx="188">
                  <c:v>11.65</c:v>
                </c:pt>
                <c:pt idx="189">
                  <c:v>12.65</c:v>
                </c:pt>
                <c:pt idx="190">
                  <c:v>12.65</c:v>
                </c:pt>
                <c:pt idx="191">
                  <c:v>12.65</c:v>
                </c:pt>
                <c:pt idx="192">
                  <c:v>12.65</c:v>
                </c:pt>
                <c:pt idx="193">
                  <c:v>12.65</c:v>
                </c:pt>
                <c:pt idx="194">
                  <c:v>12.65</c:v>
                </c:pt>
                <c:pt idx="195">
                  <c:v>12.65</c:v>
                </c:pt>
                <c:pt idx="196">
                  <c:v>12.65</c:v>
                </c:pt>
                <c:pt idx="197">
                  <c:v>12.65</c:v>
                </c:pt>
                <c:pt idx="198">
                  <c:v>12.65</c:v>
                </c:pt>
                <c:pt idx="199">
                  <c:v>12.65</c:v>
                </c:pt>
                <c:pt idx="200">
                  <c:v>12.65</c:v>
                </c:pt>
                <c:pt idx="201">
                  <c:v>12.65</c:v>
                </c:pt>
                <c:pt idx="202">
                  <c:v>12.65</c:v>
                </c:pt>
                <c:pt idx="203">
                  <c:v>12.65</c:v>
                </c:pt>
                <c:pt idx="204">
                  <c:v>12.65</c:v>
                </c:pt>
                <c:pt idx="205">
                  <c:v>12.65</c:v>
                </c:pt>
                <c:pt idx="206">
                  <c:v>12.65</c:v>
                </c:pt>
                <c:pt idx="207">
                  <c:v>12.65</c:v>
                </c:pt>
                <c:pt idx="208">
                  <c:v>12.65</c:v>
                </c:pt>
                <c:pt idx="209">
                  <c:v>12.65</c:v>
                </c:pt>
                <c:pt idx="210">
                  <c:v>12.65</c:v>
                </c:pt>
                <c:pt idx="211">
                  <c:v>12.65</c:v>
                </c:pt>
                <c:pt idx="212">
                  <c:v>12.65</c:v>
                </c:pt>
                <c:pt idx="213">
                  <c:v>12.65</c:v>
                </c:pt>
                <c:pt idx="214">
                  <c:v>12.65</c:v>
                </c:pt>
                <c:pt idx="215">
                  <c:v>12.65</c:v>
                </c:pt>
                <c:pt idx="216">
                  <c:v>12.65</c:v>
                </c:pt>
                <c:pt idx="217">
                  <c:v>12.65</c:v>
                </c:pt>
                <c:pt idx="218">
                  <c:v>12.65</c:v>
                </c:pt>
                <c:pt idx="219">
                  <c:v>13.15</c:v>
                </c:pt>
                <c:pt idx="220">
                  <c:v>13.15</c:v>
                </c:pt>
                <c:pt idx="221">
                  <c:v>13.15</c:v>
                </c:pt>
                <c:pt idx="222">
                  <c:v>13.15</c:v>
                </c:pt>
                <c:pt idx="223">
                  <c:v>13.15</c:v>
                </c:pt>
                <c:pt idx="224">
                  <c:v>13.15</c:v>
                </c:pt>
                <c:pt idx="225">
                  <c:v>13.15</c:v>
                </c:pt>
                <c:pt idx="226">
                  <c:v>13.15</c:v>
                </c:pt>
                <c:pt idx="227">
                  <c:v>13.15</c:v>
                </c:pt>
                <c:pt idx="228">
                  <c:v>13.15</c:v>
                </c:pt>
                <c:pt idx="229">
                  <c:v>13.15</c:v>
                </c:pt>
                <c:pt idx="230">
                  <c:v>13.15</c:v>
                </c:pt>
                <c:pt idx="231">
                  <c:v>13.15</c:v>
                </c:pt>
                <c:pt idx="232">
                  <c:v>13.15</c:v>
                </c:pt>
                <c:pt idx="233">
                  <c:v>13.15</c:v>
                </c:pt>
                <c:pt idx="234">
                  <c:v>13.15</c:v>
                </c:pt>
                <c:pt idx="235">
                  <c:v>13.15</c:v>
                </c:pt>
                <c:pt idx="236">
                  <c:v>13.15</c:v>
                </c:pt>
                <c:pt idx="237">
                  <c:v>13.15</c:v>
                </c:pt>
                <c:pt idx="238">
                  <c:v>13.15</c:v>
                </c:pt>
                <c:pt idx="239">
                  <c:v>13.15</c:v>
                </c:pt>
                <c:pt idx="240">
                  <c:v>13.15</c:v>
                </c:pt>
                <c:pt idx="241">
                  <c:v>13.15</c:v>
                </c:pt>
                <c:pt idx="242">
                  <c:v>13.15</c:v>
                </c:pt>
                <c:pt idx="243">
                  <c:v>13.15</c:v>
                </c:pt>
                <c:pt idx="244">
                  <c:v>13.15</c:v>
                </c:pt>
                <c:pt idx="245">
                  <c:v>13.15</c:v>
                </c:pt>
                <c:pt idx="246">
                  <c:v>13.15</c:v>
                </c:pt>
                <c:pt idx="247">
                  <c:v>13.15</c:v>
                </c:pt>
                <c:pt idx="248">
                  <c:v>13.15</c:v>
                </c:pt>
                <c:pt idx="249">
                  <c:v>13.15</c:v>
                </c:pt>
                <c:pt idx="250">
                  <c:v>13.15</c:v>
                </c:pt>
                <c:pt idx="251">
                  <c:v>13.15</c:v>
                </c:pt>
                <c:pt idx="252">
                  <c:v>13.15</c:v>
                </c:pt>
                <c:pt idx="253">
                  <c:v>13.65</c:v>
                </c:pt>
                <c:pt idx="254">
                  <c:v>13.65</c:v>
                </c:pt>
                <c:pt idx="255">
                  <c:v>13.65</c:v>
                </c:pt>
                <c:pt idx="256">
                  <c:v>13.65</c:v>
                </c:pt>
                <c:pt idx="257">
                  <c:v>13.65</c:v>
                </c:pt>
                <c:pt idx="258">
                  <c:v>13.65</c:v>
                </c:pt>
                <c:pt idx="259">
                  <c:v>13.65</c:v>
                </c:pt>
                <c:pt idx="260">
                  <c:v>13.65</c:v>
                </c:pt>
                <c:pt idx="261">
                  <c:v>13.65</c:v>
                </c:pt>
                <c:pt idx="262">
                  <c:v>13.65</c:v>
                </c:pt>
                <c:pt idx="263">
                  <c:v>13.65</c:v>
                </c:pt>
                <c:pt idx="264">
                  <c:v>13.65</c:v>
                </c:pt>
                <c:pt idx="265">
                  <c:v>13.65</c:v>
                </c:pt>
                <c:pt idx="266">
                  <c:v>13.65</c:v>
                </c:pt>
                <c:pt idx="267">
                  <c:v>13.65</c:v>
                </c:pt>
                <c:pt idx="268">
                  <c:v>13.65</c:v>
                </c:pt>
                <c:pt idx="269">
                  <c:v>13.65</c:v>
                </c:pt>
                <c:pt idx="270">
                  <c:v>13.65</c:v>
                </c:pt>
                <c:pt idx="271">
                  <c:v>13.65</c:v>
                </c:pt>
                <c:pt idx="272">
                  <c:v>13.65</c:v>
                </c:pt>
                <c:pt idx="273">
                  <c:v>13.65</c:v>
                </c:pt>
                <c:pt idx="274">
                  <c:v>13.65</c:v>
                </c:pt>
                <c:pt idx="275">
                  <c:v>13.65</c:v>
                </c:pt>
                <c:pt idx="276">
                  <c:v>13.65</c:v>
                </c:pt>
                <c:pt idx="277">
                  <c:v>13.65</c:v>
                </c:pt>
                <c:pt idx="278">
                  <c:v>13.65</c:v>
                </c:pt>
                <c:pt idx="279">
                  <c:v>13.65</c:v>
                </c:pt>
                <c:pt idx="280">
                  <c:v>13.65</c:v>
                </c:pt>
                <c:pt idx="281">
                  <c:v>13.65</c:v>
                </c:pt>
                <c:pt idx="282">
                  <c:v>13.65</c:v>
                </c:pt>
                <c:pt idx="283">
                  <c:v>13.65</c:v>
                </c:pt>
                <c:pt idx="284">
                  <c:v>13.65</c:v>
                </c:pt>
                <c:pt idx="285">
                  <c:v>13.65</c:v>
                </c:pt>
                <c:pt idx="286">
                  <c:v>13.65</c:v>
                </c:pt>
                <c:pt idx="287">
                  <c:v>13.65</c:v>
                </c:pt>
                <c:pt idx="288">
                  <c:v>13.65</c:v>
                </c:pt>
                <c:pt idx="289">
                  <c:v>13.65</c:v>
                </c:pt>
                <c:pt idx="290">
                  <c:v>13.65</c:v>
                </c:pt>
                <c:pt idx="291">
                  <c:v>13.65</c:v>
                </c:pt>
                <c:pt idx="292">
                  <c:v>13.65</c:v>
                </c:pt>
                <c:pt idx="293">
                  <c:v>13.65</c:v>
                </c:pt>
                <c:pt idx="294">
                  <c:v>13.65</c:v>
                </c:pt>
                <c:pt idx="295">
                  <c:v>13.65</c:v>
                </c:pt>
                <c:pt idx="296">
                  <c:v>13.65</c:v>
                </c:pt>
                <c:pt idx="297">
                  <c:v>13.65</c:v>
                </c:pt>
                <c:pt idx="298">
                  <c:v>13.65</c:v>
                </c:pt>
                <c:pt idx="299">
                  <c:v>13.65</c:v>
                </c:pt>
                <c:pt idx="300">
                  <c:v>13.65</c:v>
                </c:pt>
                <c:pt idx="301">
                  <c:v>13.65</c:v>
                </c:pt>
                <c:pt idx="302">
                  <c:v>13.65</c:v>
                </c:pt>
                <c:pt idx="303">
                  <c:v>13.65</c:v>
                </c:pt>
                <c:pt idx="304">
                  <c:v>13.65</c:v>
                </c:pt>
                <c:pt idx="305">
                  <c:v>13.65</c:v>
                </c:pt>
                <c:pt idx="306">
                  <c:v>13.65</c:v>
                </c:pt>
                <c:pt idx="307">
                  <c:v>13.65</c:v>
                </c:pt>
                <c:pt idx="308">
                  <c:v>13.65</c:v>
                </c:pt>
                <c:pt idx="309">
                  <c:v>13.65</c:v>
                </c:pt>
                <c:pt idx="310">
                  <c:v>13.65</c:v>
                </c:pt>
                <c:pt idx="311">
                  <c:v>13.65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055-44CC-AF3E-64F64FDA0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703368"/>
        <c:axId val="1306700416"/>
        <c:extLst/>
      </c:lineChart>
      <c:dateAx>
        <c:axId val="10686672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6867055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06867055"/>
        <c:scaling>
          <c:orientation val="minMax"/>
          <c:min val="-13"/>
        </c:scaling>
        <c:delete val="0"/>
        <c:axPos val="l"/>
        <c:numFmt formatCode="#,##0.0_ ;[Red]\-#,##0.0\ " sourceLinked="0"/>
        <c:majorTickMark val="none"/>
        <c:minorTickMark val="none"/>
        <c:tickLblPos val="nextTo"/>
        <c:spPr>
          <a:noFill/>
          <a:ln w="15875"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6866727"/>
        <c:crosses val="autoZero"/>
        <c:crossBetween val="between"/>
      </c:valAx>
      <c:valAx>
        <c:axId val="1306700416"/>
        <c:scaling>
          <c:orientation val="minMax"/>
          <c:max val="14"/>
          <c:min val="0"/>
        </c:scaling>
        <c:delete val="0"/>
        <c:axPos val="r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_ ;[Red]\-#,##0.0\ " sourceLinked="0"/>
        <c:majorTickMark val="in"/>
        <c:minorTickMark val="none"/>
        <c:tickLblPos val="nextTo"/>
        <c:spPr>
          <a:noFill/>
          <a:ln w="25400">
            <a:solidFill>
              <a:schemeClr val="tx1">
                <a:lumMod val="75000"/>
                <a:lumOff val="25000"/>
              </a:schemeClr>
            </a:solidFill>
            <a:prstDash val="sysDot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6703368"/>
        <c:crosses val="max"/>
        <c:crossBetween val="between"/>
        <c:minorUnit val="1"/>
      </c:valAx>
      <c:dateAx>
        <c:axId val="13067033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06700416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80" workbookViewId="0"/>
  </sheetViews>
  <pageMargins left="0.511811024" right="0.511811024" top="0.78740157499999996" bottom="0.78740157499999996" header="0.31496062000000002" footer="0.31496062000000002"/>
  <pageSetup paperSize="9" orientation="landscape" r:id="rId1"/>
  <headerFooter>
    <oddHeader>&amp;R&amp;"Calibri"&amp;10&amp;K000000#interna&amp;1#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29775" cy="59912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0.0059</cdr:x>
      <cdr:y>0.01952</cdr:y>
    </cdr:from>
    <cdr:to>
      <cdr:x>0.07778</cdr:x>
      <cdr:y>0.05941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5549" y="93884"/>
          <a:ext cx="554526" cy="191866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900" b="1">
              <a:solidFill>
                <a:schemeClr val="bg1"/>
              </a:solidFill>
            </a:rPr>
            <a:t>Retorno</a:t>
          </a:r>
        </a:p>
      </cdr:txBody>
    </cdr:sp>
  </cdr:relSizeAnchor>
  <cdr:relSizeAnchor xmlns:cdr="http://schemas.openxmlformats.org/drawingml/2006/chartDrawing">
    <cdr:from>
      <cdr:x>0.95138</cdr:x>
      <cdr:y>0.01456</cdr:y>
    </cdr:from>
    <cdr:to>
      <cdr:x>0.99753</cdr:x>
      <cdr:y>0.06042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7340141" y="70021"/>
          <a:ext cx="356059" cy="220592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/>
        </a:solidFill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050" b="1">
              <a:solidFill>
                <a:schemeClr val="bg1"/>
              </a:solidFill>
            </a:rPr>
            <a:t>Taxa</a:t>
          </a:r>
        </a:p>
      </cdr:txBody>
    </cdr:sp>
  </cdr:relSizeAnchor>
  <cdr:relSizeAnchor xmlns:cdr="http://schemas.openxmlformats.org/drawingml/2006/chartDrawing">
    <cdr:from>
      <cdr:x>0.43027</cdr:x>
      <cdr:y>0.0159</cdr:y>
    </cdr:from>
    <cdr:to>
      <cdr:x>0.61259</cdr:x>
      <cdr:y>0.07048</cdr:y>
    </cdr:to>
    <cdr:grpSp>
      <cdr:nvGrpSpPr>
        <cdr:cNvPr id="7" name="Agrupar 6">
          <a:extLst xmlns:a="http://schemas.openxmlformats.org/drawingml/2006/main">
            <a:ext uri="{FF2B5EF4-FFF2-40B4-BE49-F238E27FC236}">
              <a16:creationId xmlns:a16="http://schemas.microsoft.com/office/drawing/2014/main" id="{599BD7C1-AB34-4F5F-6AA5-7822BBED5D57}"/>
            </a:ext>
          </a:extLst>
        </cdr:cNvPr>
        <cdr:cNvGrpSpPr/>
      </cdr:nvGrpSpPr>
      <cdr:grpSpPr>
        <a:xfrm xmlns:a="http://schemas.openxmlformats.org/drawingml/2006/main">
          <a:off x="4143403" y="95260"/>
          <a:ext cx="1755701" cy="327002"/>
          <a:chOff x="3771900" y="152400"/>
          <a:chExt cx="1755775" cy="327025"/>
        </a:xfrm>
      </cdr:grpSpPr>
      <cdr:sp macro="" textlink="">
        <cdr:nvSpPr>
          <cdr:cNvPr id="4" name="CaixaDeTexto 3">
            <a:extLst xmlns:a="http://schemas.openxmlformats.org/drawingml/2006/main">
              <a:ext uri="{FF2B5EF4-FFF2-40B4-BE49-F238E27FC236}">
                <a16:creationId xmlns:a16="http://schemas.microsoft.com/office/drawing/2014/main" id="{72D18F3C-56F4-D431-B583-A83995B452F9}"/>
              </a:ext>
            </a:extLst>
          </cdr:cNvPr>
          <cdr:cNvSpPr txBox="1"/>
        </cdr:nvSpPr>
        <cdr:spPr>
          <a:xfrm xmlns:a="http://schemas.openxmlformats.org/drawingml/2006/main">
            <a:off x="3771900" y="152400"/>
            <a:ext cx="838200" cy="32385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none" rtlCol="0"/>
          <a:lstStyle xmlns:a="http://schemas.openxmlformats.org/drawingml/2006/main"/>
          <a:p xmlns:a="http://schemas.openxmlformats.org/drawingml/2006/main">
            <a:r>
              <a:rPr lang="pt-BR" sz="1800" b="1">
                <a:solidFill>
                  <a:srgbClr val="7030A0"/>
                </a:solidFill>
              </a:rPr>
              <a:t>Faca</a:t>
            </a:r>
            <a:r>
              <a:rPr lang="pt-BR" sz="1800" b="1" baseline="0">
                <a:solidFill>
                  <a:srgbClr val="7030A0"/>
                </a:solidFill>
              </a:rPr>
              <a:t> 25</a:t>
            </a:r>
            <a:endParaRPr lang="pt-BR" sz="1800" b="1">
              <a:solidFill>
                <a:srgbClr val="7030A0"/>
              </a:solidFill>
            </a:endParaRPr>
          </a:p>
        </cdr:txBody>
      </cdr:sp>
      <cdr:sp macro="" textlink="">
        <cdr:nvSpPr>
          <cdr:cNvPr id="5" name="CaixaDeTexto 1">
            <a:extLst xmlns:a="http://schemas.openxmlformats.org/drawingml/2006/main">
              <a:ext uri="{FF2B5EF4-FFF2-40B4-BE49-F238E27FC236}">
                <a16:creationId xmlns:a16="http://schemas.microsoft.com/office/drawing/2014/main" id="{E6C6FD42-11FB-7AC1-86F8-8BDFC8A7EA03}"/>
              </a:ext>
            </a:extLst>
          </cdr:cNvPr>
          <cdr:cNvSpPr txBox="1"/>
        </cdr:nvSpPr>
        <cdr:spPr>
          <a:xfrm xmlns:a="http://schemas.openxmlformats.org/drawingml/2006/main">
            <a:off x="4689475" y="155575"/>
            <a:ext cx="838200" cy="32385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pt-BR" sz="1800" b="1">
                <a:solidFill>
                  <a:schemeClr val="accent6">
                    <a:lumMod val="75000"/>
                  </a:schemeClr>
                </a:solidFill>
              </a:rPr>
              <a:t>LTN</a:t>
            </a:r>
            <a:r>
              <a:rPr lang="pt-BR" sz="1800" b="1" baseline="0">
                <a:solidFill>
                  <a:schemeClr val="accent6">
                    <a:lumMod val="75000"/>
                  </a:schemeClr>
                </a:solidFill>
              </a:rPr>
              <a:t> 25</a:t>
            </a:r>
            <a:endParaRPr lang="pt-BR" sz="1800" b="1">
              <a:solidFill>
                <a:schemeClr val="accent6">
                  <a:lumMod val="75000"/>
                </a:schemeClr>
              </a:solidFill>
            </a:endParaRPr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Interna\Fl&#225;vio%20Mattos\Curva%20CD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O PU LF CDB"/>
      <sheetName val="GRÁFICO PROJEÇÃO TMS"/>
      <sheetName val="SPREAD"/>
      <sheetName val="Plan1"/>
      <sheetName val="CDI"/>
      <sheetName val="FERIADOS"/>
      <sheetName val="Dias úteis"/>
      <sheetName val="#REF"/>
      <sheetName val="Curva CDI"/>
    </sheetNames>
    <sheetDataSet>
      <sheetData sheetId="0"/>
      <sheetData sheetId="1"/>
      <sheetData sheetId="2"/>
      <sheetData sheetId="3"/>
      <sheetData sheetId="4">
        <row r="1">
          <cell r="A1" t="str">
            <v>CÁLCULO PARIDADE DAS LFT e LFT-B</v>
          </cell>
        </row>
      </sheetData>
      <sheetData sheetId="5">
        <row r="2">
          <cell r="A2">
            <v>33970</v>
          </cell>
        </row>
        <row r="3">
          <cell r="A3">
            <v>34080</v>
          </cell>
        </row>
        <row r="4">
          <cell r="A4">
            <v>34090</v>
          </cell>
        </row>
        <row r="5">
          <cell r="A5">
            <v>34219</v>
          </cell>
        </row>
        <row r="6">
          <cell r="A6">
            <v>34254</v>
          </cell>
        </row>
        <row r="7">
          <cell r="A7">
            <v>34275</v>
          </cell>
        </row>
        <row r="8">
          <cell r="A8">
            <v>34288</v>
          </cell>
        </row>
        <row r="9">
          <cell r="A9">
            <v>34328</v>
          </cell>
        </row>
        <row r="10">
          <cell r="A10">
            <v>34334</v>
          </cell>
        </row>
        <row r="11">
          <cell r="A11">
            <v>34335</v>
          </cell>
        </row>
        <row r="12">
          <cell r="A12">
            <v>34379</v>
          </cell>
        </row>
        <row r="13">
          <cell r="A13">
            <v>34380</v>
          </cell>
        </row>
        <row r="14">
          <cell r="A14">
            <v>34424</v>
          </cell>
        </row>
        <row r="15">
          <cell r="A15">
            <v>34425</v>
          </cell>
        </row>
        <row r="16">
          <cell r="A16">
            <v>34445</v>
          </cell>
        </row>
        <row r="17">
          <cell r="A17">
            <v>34455</v>
          </cell>
        </row>
        <row r="18">
          <cell r="A18">
            <v>34487</v>
          </cell>
        </row>
        <row r="19">
          <cell r="A19">
            <v>34584</v>
          </cell>
        </row>
        <row r="20">
          <cell r="A20">
            <v>34610</v>
          </cell>
        </row>
        <row r="21">
          <cell r="A21">
            <v>34619</v>
          </cell>
        </row>
        <row r="22">
          <cell r="A22">
            <v>34640</v>
          </cell>
        </row>
        <row r="23">
          <cell r="A23">
            <v>34653</v>
          </cell>
        </row>
        <row r="24">
          <cell r="A24">
            <v>34693</v>
          </cell>
        </row>
        <row r="25">
          <cell r="A25">
            <v>34700</v>
          </cell>
        </row>
        <row r="26">
          <cell r="A26">
            <v>34757</v>
          </cell>
        </row>
        <row r="27">
          <cell r="A27">
            <v>34758</v>
          </cell>
        </row>
        <row r="28">
          <cell r="A28">
            <v>34802</v>
          </cell>
        </row>
        <row r="29">
          <cell r="A29">
            <v>34803</v>
          </cell>
        </row>
        <row r="30">
          <cell r="A30">
            <v>34810</v>
          </cell>
        </row>
        <row r="31">
          <cell r="A31">
            <v>34820</v>
          </cell>
        </row>
        <row r="32">
          <cell r="A32">
            <v>34865</v>
          </cell>
        </row>
        <row r="33">
          <cell r="A33">
            <v>34949</v>
          </cell>
        </row>
        <row r="34">
          <cell r="A34">
            <v>34984</v>
          </cell>
        </row>
        <row r="35">
          <cell r="A35">
            <v>35005</v>
          </cell>
        </row>
        <row r="36">
          <cell r="A36">
            <v>35018</v>
          </cell>
        </row>
        <row r="37">
          <cell r="A37">
            <v>35058</v>
          </cell>
        </row>
        <row r="38">
          <cell r="A38">
            <v>35065</v>
          </cell>
        </row>
        <row r="39">
          <cell r="A39">
            <v>35114</v>
          </cell>
        </row>
        <row r="40">
          <cell r="A40">
            <v>35115</v>
          </cell>
        </row>
        <row r="41">
          <cell r="A41">
            <v>35159</v>
          </cell>
        </row>
        <row r="42">
          <cell r="A42">
            <v>35160</v>
          </cell>
        </row>
        <row r="43">
          <cell r="A43">
            <v>35176</v>
          </cell>
        </row>
        <row r="44">
          <cell r="A44">
            <v>35186</v>
          </cell>
        </row>
        <row r="45">
          <cell r="A45">
            <v>35222</v>
          </cell>
        </row>
        <row r="46">
          <cell r="A46">
            <v>35315</v>
          </cell>
        </row>
        <row r="47">
          <cell r="A47">
            <v>35341</v>
          </cell>
        </row>
        <row r="48">
          <cell r="A48">
            <v>35350</v>
          </cell>
        </row>
        <row r="49">
          <cell r="A49">
            <v>35371</v>
          </cell>
        </row>
        <row r="50">
          <cell r="A50">
            <v>35384</v>
          </cell>
        </row>
        <row r="51">
          <cell r="A51">
            <v>35424</v>
          </cell>
        </row>
        <row r="52">
          <cell r="A52">
            <v>35431</v>
          </cell>
        </row>
        <row r="53">
          <cell r="A53">
            <v>35471</v>
          </cell>
        </row>
        <row r="54">
          <cell r="A54">
            <v>35472</v>
          </cell>
        </row>
        <row r="55">
          <cell r="A55">
            <v>35516</v>
          </cell>
        </row>
        <row r="56">
          <cell r="A56">
            <v>35517</v>
          </cell>
        </row>
        <row r="57">
          <cell r="A57">
            <v>35541</v>
          </cell>
        </row>
        <row r="58">
          <cell r="A58">
            <v>35551</v>
          </cell>
        </row>
        <row r="59">
          <cell r="A59">
            <v>35579</v>
          </cell>
        </row>
        <row r="60">
          <cell r="A60">
            <v>35680</v>
          </cell>
        </row>
        <row r="61">
          <cell r="A61">
            <v>35715</v>
          </cell>
        </row>
        <row r="62">
          <cell r="A62">
            <v>35736</v>
          </cell>
        </row>
        <row r="63">
          <cell r="A63">
            <v>35749</v>
          </cell>
        </row>
        <row r="64">
          <cell r="A64">
            <v>35789</v>
          </cell>
        </row>
        <row r="65">
          <cell r="A65">
            <v>35796</v>
          </cell>
        </row>
        <row r="66">
          <cell r="A66">
            <v>35849</v>
          </cell>
        </row>
        <row r="67">
          <cell r="A67">
            <v>35850</v>
          </cell>
        </row>
        <row r="68">
          <cell r="A68">
            <v>35894</v>
          </cell>
        </row>
        <row r="69">
          <cell r="A69">
            <v>35895</v>
          </cell>
        </row>
        <row r="70">
          <cell r="A70">
            <v>35906</v>
          </cell>
        </row>
        <row r="71">
          <cell r="A71">
            <v>35916</v>
          </cell>
        </row>
        <row r="72">
          <cell r="A72">
            <v>35957</v>
          </cell>
        </row>
        <row r="73">
          <cell r="A73">
            <v>36045</v>
          </cell>
        </row>
        <row r="74">
          <cell r="A74">
            <v>36080</v>
          </cell>
        </row>
        <row r="75">
          <cell r="A75">
            <v>36101</v>
          </cell>
        </row>
        <row r="76">
          <cell r="A76">
            <v>36114</v>
          </cell>
        </row>
        <row r="77">
          <cell r="A77">
            <v>36154</v>
          </cell>
        </row>
        <row r="78">
          <cell r="A78">
            <v>36161</v>
          </cell>
        </row>
        <row r="79">
          <cell r="A79">
            <v>36206</v>
          </cell>
        </row>
        <row r="80">
          <cell r="A80">
            <v>36207</v>
          </cell>
        </row>
        <row r="81">
          <cell r="A81">
            <v>36251</v>
          </cell>
        </row>
        <row r="82">
          <cell r="A82">
            <v>36252</v>
          </cell>
        </row>
        <row r="83">
          <cell r="A83">
            <v>36271</v>
          </cell>
        </row>
        <row r="84">
          <cell r="A84">
            <v>36281</v>
          </cell>
        </row>
        <row r="85">
          <cell r="A85">
            <v>36314</v>
          </cell>
        </row>
        <row r="86">
          <cell r="A86">
            <v>36410</v>
          </cell>
        </row>
        <row r="87">
          <cell r="A87">
            <v>36445</v>
          </cell>
        </row>
        <row r="88">
          <cell r="A88">
            <v>36466</v>
          </cell>
        </row>
        <row r="89">
          <cell r="A89">
            <v>36479</v>
          </cell>
        </row>
        <row r="90">
          <cell r="A90">
            <v>36519</v>
          </cell>
        </row>
        <row r="91">
          <cell r="A91">
            <v>36526</v>
          </cell>
        </row>
        <row r="92">
          <cell r="A92">
            <v>36591</v>
          </cell>
        </row>
        <row r="93">
          <cell r="A93">
            <v>36592</v>
          </cell>
        </row>
        <row r="94">
          <cell r="A94">
            <v>36637</v>
          </cell>
        </row>
        <row r="95">
          <cell r="A95">
            <v>36647</v>
          </cell>
        </row>
        <row r="96">
          <cell r="A96">
            <v>36699</v>
          </cell>
        </row>
        <row r="97">
          <cell r="A97">
            <v>36776</v>
          </cell>
        </row>
        <row r="98">
          <cell r="A98">
            <v>36811</v>
          </cell>
        </row>
        <row r="99">
          <cell r="A99">
            <v>36832</v>
          </cell>
        </row>
        <row r="100">
          <cell r="A100">
            <v>36845</v>
          </cell>
        </row>
        <row r="101">
          <cell r="A101">
            <v>36885</v>
          </cell>
        </row>
        <row r="102">
          <cell r="A102">
            <v>36892</v>
          </cell>
        </row>
        <row r="103">
          <cell r="A103">
            <v>36948</v>
          </cell>
        </row>
        <row r="104">
          <cell r="A104">
            <v>36949</v>
          </cell>
        </row>
        <row r="105">
          <cell r="A105">
            <v>36994</v>
          </cell>
        </row>
        <row r="106">
          <cell r="A106">
            <v>37002</v>
          </cell>
        </row>
        <row r="107">
          <cell r="A107">
            <v>37012</v>
          </cell>
        </row>
        <row r="108">
          <cell r="A108">
            <v>37056</v>
          </cell>
        </row>
        <row r="109">
          <cell r="A109">
            <v>37141</v>
          </cell>
        </row>
        <row r="110">
          <cell r="A110">
            <v>37176</v>
          </cell>
        </row>
        <row r="111">
          <cell r="A111">
            <v>37197</v>
          </cell>
        </row>
        <row r="112">
          <cell r="A112">
            <v>37210</v>
          </cell>
        </row>
        <row r="113">
          <cell r="A113">
            <v>37250</v>
          </cell>
        </row>
        <row r="114">
          <cell r="A114">
            <v>37257</v>
          </cell>
        </row>
        <row r="115">
          <cell r="A115">
            <v>37298</v>
          </cell>
        </row>
        <row r="116">
          <cell r="A116">
            <v>37299</v>
          </cell>
        </row>
        <row r="117">
          <cell r="A117">
            <v>37344</v>
          </cell>
        </row>
        <row r="118">
          <cell r="A118">
            <v>37367</v>
          </cell>
        </row>
        <row r="119">
          <cell r="A119">
            <v>37377</v>
          </cell>
        </row>
        <row r="120">
          <cell r="A120">
            <v>37406</v>
          </cell>
        </row>
        <row r="121">
          <cell r="A121">
            <v>37506</v>
          </cell>
        </row>
        <row r="122">
          <cell r="A122">
            <v>37541</v>
          </cell>
        </row>
        <row r="123">
          <cell r="A123">
            <v>37562</v>
          </cell>
        </row>
        <row r="124">
          <cell r="A124">
            <v>37575</v>
          </cell>
        </row>
        <row r="125">
          <cell r="A125">
            <v>37615</v>
          </cell>
        </row>
        <row r="126">
          <cell r="A126">
            <v>37622</v>
          </cell>
        </row>
        <row r="127">
          <cell r="A127">
            <v>37683</v>
          </cell>
        </row>
        <row r="128">
          <cell r="A128">
            <v>37684</v>
          </cell>
        </row>
        <row r="129">
          <cell r="A129">
            <v>37729</v>
          </cell>
        </row>
        <row r="130">
          <cell r="A130">
            <v>37732</v>
          </cell>
        </row>
        <row r="131">
          <cell r="A131">
            <v>37742</v>
          </cell>
        </row>
        <row r="132">
          <cell r="A132">
            <v>37791</v>
          </cell>
        </row>
        <row r="133">
          <cell r="A133">
            <v>37871</v>
          </cell>
        </row>
        <row r="134">
          <cell r="A134">
            <v>37906</v>
          </cell>
        </row>
        <row r="135">
          <cell r="A135">
            <v>37927</v>
          </cell>
        </row>
        <row r="136">
          <cell r="A136">
            <v>37940</v>
          </cell>
        </row>
        <row r="137">
          <cell r="A137">
            <v>37980</v>
          </cell>
        </row>
        <row r="138">
          <cell r="A138">
            <v>37987</v>
          </cell>
        </row>
        <row r="139">
          <cell r="A139">
            <v>38040</v>
          </cell>
        </row>
        <row r="140">
          <cell r="A140">
            <v>38041</v>
          </cell>
        </row>
        <row r="141">
          <cell r="A141">
            <v>38086</v>
          </cell>
        </row>
        <row r="142">
          <cell r="A142">
            <v>38098</v>
          </cell>
        </row>
        <row r="143">
          <cell r="A143">
            <v>38108</v>
          </cell>
        </row>
        <row r="144">
          <cell r="A144">
            <v>38148</v>
          </cell>
        </row>
        <row r="145">
          <cell r="A145">
            <v>38237</v>
          </cell>
        </row>
        <row r="146">
          <cell r="A146">
            <v>38272</v>
          </cell>
        </row>
        <row r="147">
          <cell r="A147">
            <v>38293</v>
          </cell>
        </row>
        <row r="148">
          <cell r="A148">
            <v>38306</v>
          </cell>
        </row>
        <row r="149">
          <cell r="A149">
            <v>38346</v>
          </cell>
        </row>
        <row r="150">
          <cell r="A150">
            <v>38353</v>
          </cell>
        </row>
        <row r="151">
          <cell r="A151">
            <v>38390</v>
          </cell>
        </row>
        <row r="152">
          <cell r="A152">
            <v>38391</v>
          </cell>
        </row>
        <row r="153">
          <cell r="A153">
            <v>38436</v>
          </cell>
        </row>
        <row r="154">
          <cell r="A154">
            <v>38463</v>
          </cell>
        </row>
        <row r="155">
          <cell r="A155">
            <v>38473</v>
          </cell>
        </row>
        <row r="156">
          <cell r="A156">
            <v>38498</v>
          </cell>
        </row>
        <row r="157">
          <cell r="A157">
            <v>38602</v>
          </cell>
        </row>
        <row r="158">
          <cell r="A158">
            <v>38637</v>
          </cell>
        </row>
        <row r="159">
          <cell r="A159">
            <v>38658</v>
          </cell>
        </row>
        <row r="160">
          <cell r="A160">
            <v>38671</v>
          </cell>
        </row>
        <row r="161">
          <cell r="A161">
            <v>38711</v>
          </cell>
        </row>
        <row r="162">
          <cell r="A162">
            <v>38718</v>
          </cell>
        </row>
        <row r="163">
          <cell r="A163">
            <v>38775</v>
          </cell>
        </row>
        <row r="164">
          <cell r="A164">
            <v>38776</v>
          </cell>
        </row>
        <row r="165">
          <cell r="A165">
            <v>38821</v>
          </cell>
        </row>
        <row r="166">
          <cell r="A166">
            <v>38828</v>
          </cell>
        </row>
        <row r="167">
          <cell r="A167">
            <v>38838</v>
          </cell>
        </row>
        <row r="168">
          <cell r="A168">
            <v>38883</v>
          </cell>
        </row>
        <row r="169">
          <cell r="A169">
            <v>38967</v>
          </cell>
        </row>
        <row r="170">
          <cell r="A170">
            <v>39002</v>
          </cell>
        </row>
        <row r="171">
          <cell r="A171">
            <v>39023</v>
          </cell>
        </row>
        <row r="172">
          <cell r="A172">
            <v>39036</v>
          </cell>
        </row>
        <row r="173">
          <cell r="A173">
            <v>39076</v>
          </cell>
        </row>
        <row r="174">
          <cell r="A174">
            <v>39083</v>
          </cell>
        </row>
        <row r="175">
          <cell r="A175">
            <v>39132</v>
          </cell>
        </row>
        <row r="176">
          <cell r="A176">
            <v>39133</v>
          </cell>
        </row>
        <row r="177">
          <cell r="A177">
            <v>39178</v>
          </cell>
        </row>
        <row r="178">
          <cell r="A178">
            <v>39193</v>
          </cell>
        </row>
        <row r="179">
          <cell r="A179">
            <v>39203</v>
          </cell>
        </row>
        <row r="180">
          <cell r="A180">
            <v>39240</v>
          </cell>
        </row>
        <row r="181">
          <cell r="A181">
            <v>39332</v>
          </cell>
        </row>
        <row r="182">
          <cell r="A182">
            <v>39367</v>
          </cell>
        </row>
        <row r="183">
          <cell r="A183">
            <v>39388</v>
          </cell>
        </row>
        <row r="184">
          <cell r="A184">
            <v>39401</v>
          </cell>
        </row>
        <row r="185">
          <cell r="A185">
            <v>39441</v>
          </cell>
        </row>
        <row r="186">
          <cell r="A186">
            <v>39448</v>
          </cell>
        </row>
        <row r="187">
          <cell r="A187">
            <v>39482</v>
          </cell>
        </row>
        <row r="188">
          <cell r="A188">
            <v>39483</v>
          </cell>
        </row>
        <row r="189">
          <cell r="A189">
            <v>39528</v>
          </cell>
        </row>
        <row r="190">
          <cell r="A190">
            <v>39559</v>
          </cell>
        </row>
        <row r="191">
          <cell r="A191">
            <v>39569</v>
          </cell>
        </row>
        <row r="192">
          <cell r="A192">
            <v>39590</v>
          </cell>
        </row>
        <row r="193">
          <cell r="A193">
            <v>39698</v>
          </cell>
        </row>
        <row r="194">
          <cell r="A194">
            <v>39733</v>
          </cell>
        </row>
        <row r="195">
          <cell r="A195">
            <v>39754</v>
          </cell>
        </row>
        <row r="196">
          <cell r="A196">
            <v>39767</v>
          </cell>
        </row>
        <row r="197">
          <cell r="A197">
            <v>39807</v>
          </cell>
        </row>
        <row r="198">
          <cell r="A198">
            <v>39814</v>
          </cell>
        </row>
        <row r="199">
          <cell r="A199">
            <v>39867</v>
          </cell>
        </row>
        <row r="200">
          <cell r="A200">
            <v>39868</v>
          </cell>
        </row>
        <row r="201">
          <cell r="A201">
            <v>39913</v>
          </cell>
        </row>
        <row r="202">
          <cell r="A202">
            <v>39924</v>
          </cell>
        </row>
        <row r="203">
          <cell r="A203">
            <v>39934</v>
          </cell>
        </row>
        <row r="204">
          <cell r="A204">
            <v>39975</v>
          </cell>
        </row>
        <row r="205">
          <cell r="A205">
            <v>40063</v>
          </cell>
        </row>
        <row r="206">
          <cell r="A206">
            <v>40098</v>
          </cell>
        </row>
        <row r="207">
          <cell r="A207">
            <v>40119</v>
          </cell>
        </row>
        <row r="208">
          <cell r="A208">
            <v>40132</v>
          </cell>
        </row>
        <row r="209">
          <cell r="A209">
            <v>40172</v>
          </cell>
        </row>
        <row r="210">
          <cell r="A210">
            <v>40179</v>
          </cell>
        </row>
        <row r="211">
          <cell r="A211">
            <v>40224</v>
          </cell>
        </row>
        <row r="212">
          <cell r="A212">
            <v>40225</v>
          </cell>
        </row>
        <row r="213">
          <cell r="A213">
            <v>40270</v>
          </cell>
        </row>
        <row r="214">
          <cell r="A214">
            <v>40289</v>
          </cell>
        </row>
        <row r="215">
          <cell r="A215">
            <v>40299</v>
          </cell>
        </row>
        <row r="216">
          <cell r="A216">
            <v>40332</v>
          </cell>
        </row>
        <row r="217">
          <cell r="A217">
            <v>40428</v>
          </cell>
        </row>
        <row r="218">
          <cell r="A218">
            <v>40463</v>
          </cell>
        </row>
        <row r="219">
          <cell r="A219">
            <v>40484</v>
          </cell>
        </row>
        <row r="220">
          <cell r="A220">
            <v>40497</v>
          </cell>
        </row>
        <row r="221">
          <cell r="A221">
            <v>40537</v>
          </cell>
        </row>
        <row r="222">
          <cell r="A222">
            <v>40544</v>
          </cell>
        </row>
        <row r="223">
          <cell r="A223">
            <v>40609</v>
          </cell>
        </row>
        <row r="224">
          <cell r="A224">
            <v>40610</v>
          </cell>
        </row>
        <row r="225">
          <cell r="A225">
            <v>40654</v>
          </cell>
        </row>
        <row r="226">
          <cell r="A226">
            <v>40655</v>
          </cell>
        </row>
        <row r="227">
          <cell r="A227">
            <v>40664</v>
          </cell>
        </row>
        <row r="228">
          <cell r="A228">
            <v>40717</v>
          </cell>
        </row>
        <row r="229">
          <cell r="A229">
            <v>40793</v>
          </cell>
        </row>
        <row r="230">
          <cell r="A230">
            <v>40828</v>
          </cell>
        </row>
        <row r="231">
          <cell r="A231">
            <v>40849</v>
          </cell>
        </row>
        <row r="232">
          <cell r="A232">
            <v>40862</v>
          </cell>
        </row>
        <row r="233">
          <cell r="A233">
            <v>40902</v>
          </cell>
        </row>
        <row r="234">
          <cell r="A234">
            <v>40909</v>
          </cell>
        </row>
        <row r="235">
          <cell r="A235">
            <v>40959</v>
          </cell>
        </row>
        <row r="236">
          <cell r="A236">
            <v>40960</v>
          </cell>
        </row>
        <row r="237">
          <cell r="A237">
            <v>41005</v>
          </cell>
        </row>
        <row r="238">
          <cell r="A238">
            <v>41020</v>
          </cell>
        </row>
        <row r="239">
          <cell r="A239">
            <v>41030</v>
          </cell>
        </row>
        <row r="240">
          <cell r="A240">
            <v>41067</v>
          </cell>
        </row>
        <row r="241">
          <cell r="A241">
            <v>41159</v>
          </cell>
        </row>
        <row r="242">
          <cell r="A242">
            <v>41194</v>
          </cell>
        </row>
        <row r="243">
          <cell r="A243">
            <v>41215</v>
          </cell>
        </row>
        <row r="244">
          <cell r="A244">
            <v>41228</v>
          </cell>
        </row>
        <row r="245">
          <cell r="A245">
            <v>41268</v>
          </cell>
        </row>
        <row r="246">
          <cell r="A246">
            <v>41275</v>
          </cell>
        </row>
        <row r="247">
          <cell r="A247">
            <v>41316</v>
          </cell>
        </row>
        <row r="248">
          <cell r="A248">
            <v>41317</v>
          </cell>
        </row>
        <row r="249">
          <cell r="A249">
            <v>41362</v>
          </cell>
        </row>
        <row r="250">
          <cell r="A250">
            <v>41385</v>
          </cell>
        </row>
        <row r="251">
          <cell r="A251">
            <v>41395</v>
          </cell>
        </row>
        <row r="252">
          <cell r="A252">
            <v>41424</v>
          </cell>
        </row>
        <row r="253">
          <cell r="A253">
            <v>41524</v>
          </cell>
        </row>
        <row r="254">
          <cell r="A254">
            <v>41559</v>
          </cell>
        </row>
        <row r="255">
          <cell r="A255">
            <v>41580</v>
          </cell>
        </row>
        <row r="256">
          <cell r="A256">
            <v>41593</v>
          </cell>
        </row>
        <row r="257">
          <cell r="A257">
            <v>41633</v>
          </cell>
        </row>
        <row r="258">
          <cell r="A258">
            <v>41640</v>
          </cell>
        </row>
        <row r="259">
          <cell r="A259">
            <v>41701</v>
          </cell>
        </row>
        <row r="260">
          <cell r="A260">
            <v>41702</v>
          </cell>
        </row>
        <row r="261">
          <cell r="A261">
            <v>41747</v>
          </cell>
        </row>
        <row r="262">
          <cell r="A262">
            <v>41750</v>
          </cell>
        </row>
        <row r="263">
          <cell r="A263">
            <v>41760</v>
          </cell>
        </row>
        <row r="264">
          <cell r="A264">
            <v>41809</v>
          </cell>
        </row>
        <row r="265">
          <cell r="A265">
            <v>41889</v>
          </cell>
        </row>
        <row r="266">
          <cell r="A266">
            <v>41924</v>
          </cell>
        </row>
        <row r="267">
          <cell r="A267">
            <v>41945</v>
          </cell>
        </row>
        <row r="268">
          <cell r="A268">
            <v>41958</v>
          </cell>
        </row>
        <row r="269">
          <cell r="A269">
            <v>41998</v>
          </cell>
        </row>
        <row r="270">
          <cell r="A270">
            <v>42005</v>
          </cell>
        </row>
        <row r="271">
          <cell r="A271">
            <v>42051</v>
          </cell>
        </row>
        <row r="272">
          <cell r="A272">
            <v>42052</v>
          </cell>
        </row>
        <row r="273">
          <cell r="A273">
            <v>42097</v>
          </cell>
        </row>
        <row r="274">
          <cell r="A274">
            <v>42115</v>
          </cell>
        </row>
        <row r="275">
          <cell r="A275">
            <v>42125</v>
          </cell>
        </row>
        <row r="276">
          <cell r="A276">
            <v>42159</v>
          </cell>
        </row>
        <row r="277">
          <cell r="A277">
            <v>42254</v>
          </cell>
        </row>
        <row r="278">
          <cell r="A278">
            <v>42289</v>
          </cell>
        </row>
        <row r="279">
          <cell r="A279">
            <v>42310</v>
          </cell>
        </row>
        <row r="280">
          <cell r="A280">
            <v>42323</v>
          </cell>
        </row>
        <row r="281">
          <cell r="A281">
            <v>42363</v>
          </cell>
        </row>
        <row r="282">
          <cell r="A282">
            <v>42370</v>
          </cell>
        </row>
        <row r="283">
          <cell r="A283">
            <v>42408</v>
          </cell>
        </row>
        <row r="284">
          <cell r="A284">
            <v>42409</v>
          </cell>
        </row>
        <row r="285">
          <cell r="A285">
            <v>42454</v>
          </cell>
        </row>
        <row r="286">
          <cell r="A286">
            <v>42481</v>
          </cell>
        </row>
        <row r="287">
          <cell r="A287">
            <v>42491</v>
          </cell>
        </row>
        <row r="288">
          <cell r="A288">
            <v>42516</v>
          </cell>
        </row>
        <row r="289">
          <cell r="A289">
            <v>42620</v>
          </cell>
        </row>
        <row r="290">
          <cell r="A290">
            <v>42655</v>
          </cell>
        </row>
        <row r="291">
          <cell r="A291">
            <v>42676</v>
          </cell>
        </row>
        <row r="292">
          <cell r="A292">
            <v>42689</v>
          </cell>
        </row>
        <row r="293">
          <cell r="A293">
            <v>42729</v>
          </cell>
        </row>
        <row r="294">
          <cell r="A294">
            <v>42736</v>
          </cell>
        </row>
        <row r="295">
          <cell r="A295">
            <v>42793</v>
          </cell>
        </row>
        <row r="296">
          <cell r="A296">
            <v>42794</v>
          </cell>
        </row>
        <row r="297">
          <cell r="A297">
            <v>42839</v>
          </cell>
        </row>
        <row r="298">
          <cell r="A298">
            <v>42846</v>
          </cell>
        </row>
        <row r="299">
          <cell r="A299">
            <v>42856</v>
          </cell>
        </row>
        <row r="300">
          <cell r="A300">
            <v>42901</v>
          </cell>
        </row>
        <row r="301">
          <cell r="A301">
            <v>42985</v>
          </cell>
        </row>
        <row r="302">
          <cell r="A302">
            <v>43020</v>
          </cell>
        </row>
        <row r="303">
          <cell r="A303">
            <v>43041</v>
          </cell>
        </row>
        <row r="304">
          <cell r="A304">
            <v>43054</v>
          </cell>
        </row>
        <row r="305">
          <cell r="A305">
            <v>43094</v>
          </cell>
        </row>
        <row r="306">
          <cell r="A306">
            <v>43101</v>
          </cell>
        </row>
        <row r="307">
          <cell r="A307">
            <v>43143</v>
          </cell>
        </row>
        <row r="308">
          <cell r="A308">
            <v>43144</v>
          </cell>
        </row>
        <row r="309">
          <cell r="A309">
            <v>43189</v>
          </cell>
        </row>
        <row r="310">
          <cell r="A310">
            <v>43211</v>
          </cell>
        </row>
        <row r="311">
          <cell r="A311">
            <v>43221</v>
          </cell>
        </row>
        <row r="312">
          <cell r="A312">
            <v>43251</v>
          </cell>
        </row>
        <row r="313">
          <cell r="A313">
            <v>43350</v>
          </cell>
        </row>
        <row r="314">
          <cell r="A314">
            <v>43385</v>
          </cell>
        </row>
        <row r="315">
          <cell r="A315">
            <v>43406</v>
          </cell>
        </row>
        <row r="316">
          <cell r="A316">
            <v>43419</v>
          </cell>
        </row>
        <row r="317">
          <cell r="A317">
            <v>43459</v>
          </cell>
        </row>
        <row r="318">
          <cell r="A318">
            <v>43466</v>
          </cell>
        </row>
        <row r="319">
          <cell r="A319">
            <v>43528</v>
          </cell>
        </row>
        <row r="320">
          <cell r="A320">
            <v>43529</v>
          </cell>
        </row>
        <row r="321">
          <cell r="A321">
            <v>43574</v>
          </cell>
        </row>
        <row r="322">
          <cell r="A322">
            <v>43576</v>
          </cell>
        </row>
        <row r="323">
          <cell r="A323">
            <v>43586</v>
          </cell>
        </row>
        <row r="324">
          <cell r="A324">
            <v>43636</v>
          </cell>
        </row>
        <row r="325">
          <cell r="A325">
            <v>43715</v>
          </cell>
        </row>
        <row r="326">
          <cell r="A326">
            <v>43750</v>
          </cell>
        </row>
        <row r="327">
          <cell r="A327">
            <v>43771</v>
          </cell>
        </row>
        <row r="328">
          <cell r="A328">
            <v>43784</v>
          </cell>
        </row>
        <row r="329">
          <cell r="A329">
            <v>43824</v>
          </cell>
        </row>
        <row r="330">
          <cell r="A330">
            <v>43831</v>
          </cell>
        </row>
        <row r="331">
          <cell r="A331">
            <v>43885</v>
          </cell>
        </row>
        <row r="332">
          <cell r="A332">
            <v>43886</v>
          </cell>
        </row>
        <row r="333">
          <cell r="A333">
            <v>43931</v>
          </cell>
        </row>
        <row r="334">
          <cell r="A334">
            <v>43942</v>
          </cell>
        </row>
        <row r="335">
          <cell r="A335">
            <v>43952</v>
          </cell>
        </row>
        <row r="336">
          <cell r="A336">
            <v>43993</v>
          </cell>
        </row>
        <row r="337">
          <cell r="A337">
            <v>44081</v>
          </cell>
        </row>
        <row r="338">
          <cell r="A338">
            <v>44116</v>
          </cell>
        </row>
        <row r="339">
          <cell r="A339">
            <v>44137</v>
          </cell>
        </row>
        <row r="340">
          <cell r="A340">
            <v>44150</v>
          </cell>
        </row>
        <row r="341">
          <cell r="A341">
            <v>44190</v>
          </cell>
        </row>
        <row r="342">
          <cell r="A342">
            <v>44197</v>
          </cell>
        </row>
        <row r="343">
          <cell r="A343">
            <v>44242</v>
          </cell>
        </row>
        <row r="344">
          <cell r="A344">
            <v>44243</v>
          </cell>
        </row>
        <row r="345">
          <cell r="A345">
            <v>44288</v>
          </cell>
        </row>
        <row r="346">
          <cell r="A346">
            <v>44307</v>
          </cell>
        </row>
        <row r="347">
          <cell r="A347">
            <v>44317</v>
          </cell>
        </row>
        <row r="348">
          <cell r="A348">
            <v>44350</v>
          </cell>
        </row>
        <row r="349">
          <cell r="A349">
            <v>44446</v>
          </cell>
        </row>
        <row r="350">
          <cell r="A350">
            <v>44481</v>
          </cell>
        </row>
        <row r="351">
          <cell r="A351">
            <v>44502</v>
          </cell>
        </row>
        <row r="352">
          <cell r="A352">
            <v>44515</v>
          </cell>
        </row>
        <row r="353">
          <cell r="A353">
            <v>44555</v>
          </cell>
        </row>
        <row r="354">
          <cell r="A354">
            <v>44562</v>
          </cell>
        </row>
        <row r="355">
          <cell r="A355">
            <v>44620</v>
          </cell>
        </row>
        <row r="356">
          <cell r="A356">
            <v>44621</v>
          </cell>
        </row>
        <row r="357">
          <cell r="A357">
            <v>44666</v>
          </cell>
        </row>
        <row r="358">
          <cell r="A358">
            <v>44672</v>
          </cell>
        </row>
        <row r="359">
          <cell r="A359">
            <v>44682</v>
          </cell>
        </row>
        <row r="360">
          <cell r="A360">
            <v>44728</v>
          </cell>
        </row>
        <row r="361">
          <cell r="A361">
            <v>44811</v>
          </cell>
        </row>
        <row r="362">
          <cell r="A362">
            <v>44846</v>
          </cell>
        </row>
        <row r="363">
          <cell r="A363">
            <v>44867</v>
          </cell>
        </row>
        <row r="364">
          <cell r="A364">
            <v>44880</v>
          </cell>
        </row>
        <row r="365">
          <cell r="A365">
            <v>44920</v>
          </cell>
        </row>
        <row r="366">
          <cell r="A366">
            <v>44927</v>
          </cell>
        </row>
        <row r="367">
          <cell r="A367">
            <v>44977</v>
          </cell>
        </row>
        <row r="368">
          <cell r="A368">
            <v>44978</v>
          </cell>
        </row>
        <row r="369">
          <cell r="A369">
            <v>45023</v>
          </cell>
        </row>
        <row r="370">
          <cell r="A370">
            <v>45037</v>
          </cell>
        </row>
        <row r="371">
          <cell r="A371">
            <v>45047</v>
          </cell>
        </row>
        <row r="372">
          <cell r="A372">
            <v>45085</v>
          </cell>
        </row>
        <row r="373">
          <cell r="A373">
            <v>45176</v>
          </cell>
        </row>
        <row r="374">
          <cell r="A374">
            <v>45211</v>
          </cell>
        </row>
        <row r="375">
          <cell r="A375">
            <v>45232</v>
          </cell>
        </row>
        <row r="376">
          <cell r="A376">
            <v>45245</v>
          </cell>
        </row>
        <row r="377">
          <cell r="A377">
            <v>45285</v>
          </cell>
        </row>
        <row r="378">
          <cell r="A378">
            <v>45292</v>
          </cell>
        </row>
        <row r="379">
          <cell r="A379">
            <v>45334</v>
          </cell>
        </row>
        <row r="380">
          <cell r="A380">
            <v>45335</v>
          </cell>
        </row>
        <row r="381">
          <cell r="A381">
            <v>45380</v>
          </cell>
        </row>
        <row r="382">
          <cell r="A382">
            <v>45403</v>
          </cell>
        </row>
        <row r="383">
          <cell r="A383">
            <v>45413</v>
          </cell>
        </row>
        <row r="384">
          <cell r="A384">
            <v>45442</v>
          </cell>
        </row>
        <row r="385">
          <cell r="A385">
            <v>45542</v>
          </cell>
        </row>
        <row r="386">
          <cell r="A386">
            <v>45577</v>
          </cell>
        </row>
        <row r="387">
          <cell r="A387">
            <v>45598</v>
          </cell>
        </row>
        <row r="388">
          <cell r="A388">
            <v>45611</v>
          </cell>
        </row>
        <row r="389">
          <cell r="A389">
            <v>45651</v>
          </cell>
        </row>
        <row r="390">
          <cell r="A390">
            <v>45658</v>
          </cell>
        </row>
        <row r="391">
          <cell r="A391">
            <v>45719</v>
          </cell>
        </row>
        <row r="392">
          <cell r="A392">
            <v>45720</v>
          </cell>
        </row>
        <row r="393">
          <cell r="A393">
            <v>45765</v>
          </cell>
        </row>
        <row r="394">
          <cell r="A394">
            <v>45768</v>
          </cell>
        </row>
        <row r="395">
          <cell r="A395">
            <v>45778</v>
          </cell>
        </row>
        <row r="396">
          <cell r="A396">
            <v>45827</v>
          </cell>
        </row>
        <row r="397">
          <cell r="A397">
            <v>45907</v>
          </cell>
        </row>
        <row r="398">
          <cell r="A398">
            <v>45942</v>
          </cell>
        </row>
        <row r="399">
          <cell r="A399">
            <v>45963</v>
          </cell>
        </row>
        <row r="400">
          <cell r="A400">
            <v>45976</v>
          </cell>
        </row>
        <row r="401">
          <cell r="A401">
            <v>46016</v>
          </cell>
        </row>
        <row r="402">
          <cell r="A402">
            <v>46023</v>
          </cell>
        </row>
        <row r="403">
          <cell r="A403">
            <v>46069</v>
          </cell>
        </row>
        <row r="404">
          <cell r="A404">
            <v>46070</v>
          </cell>
        </row>
        <row r="405">
          <cell r="A405">
            <v>46115</v>
          </cell>
        </row>
        <row r="406">
          <cell r="A406">
            <v>46133</v>
          </cell>
        </row>
        <row r="407">
          <cell r="A407">
            <v>46143</v>
          </cell>
        </row>
        <row r="408">
          <cell r="A408">
            <v>46177</v>
          </cell>
        </row>
        <row r="409">
          <cell r="A409">
            <v>46272</v>
          </cell>
        </row>
        <row r="410">
          <cell r="A410">
            <v>46307</v>
          </cell>
        </row>
        <row r="411">
          <cell r="A411">
            <v>46328</v>
          </cell>
        </row>
        <row r="412">
          <cell r="A412">
            <v>46341</v>
          </cell>
        </row>
        <row r="413">
          <cell r="A413">
            <v>46381</v>
          </cell>
        </row>
        <row r="414">
          <cell r="A414">
            <v>46388</v>
          </cell>
        </row>
        <row r="415">
          <cell r="A415">
            <v>46426</v>
          </cell>
        </row>
        <row r="416">
          <cell r="A416">
            <v>46427</v>
          </cell>
        </row>
        <row r="417">
          <cell r="A417">
            <v>46472</v>
          </cell>
        </row>
        <row r="418">
          <cell r="A418">
            <v>46498</v>
          </cell>
        </row>
        <row r="419">
          <cell r="A419">
            <v>46508</v>
          </cell>
        </row>
        <row r="420">
          <cell r="A420">
            <v>46534</v>
          </cell>
        </row>
        <row r="421">
          <cell r="A421">
            <v>46637</v>
          </cell>
        </row>
        <row r="422">
          <cell r="A422">
            <v>46672</v>
          </cell>
        </row>
        <row r="423">
          <cell r="A423">
            <v>46693</v>
          </cell>
        </row>
        <row r="424">
          <cell r="A424">
            <v>46706</v>
          </cell>
        </row>
        <row r="425">
          <cell r="A425">
            <v>46746</v>
          </cell>
        </row>
        <row r="426">
          <cell r="A426">
            <v>46753</v>
          </cell>
        </row>
        <row r="427">
          <cell r="A427">
            <v>46811</v>
          </cell>
        </row>
        <row r="428">
          <cell r="A428">
            <v>46812</v>
          </cell>
        </row>
        <row r="429">
          <cell r="A429">
            <v>46857</v>
          </cell>
        </row>
        <row r="430">
          <cell r="A430">
            <v>46864</v>
          </cell>
        </row>
        <row r="431">
          <cell r="A431">
            <v>46874</v>
          </cell>
        </row>
        <row r="432">
          <cell r="A432">
            <v>46919</v>
          </cell>
        </row>
        <row r="433">
          <cell r="A433">
            <v>47003</v>
          </cell>
        </row>
        <row r="434">
          <cell r="A434">
            <v>47038</v>
          </cell>
        </row>
        <row r="435">
          <cell r="A435">
            <v>47059</v>
          </cell>
        </row>
        <row r="436">
          <cell r="A436">
            <v>47072</v>
          </cell>
        </row>
        <row r="437">
          <cell r="A437">
            <v>47112</v>
          </cell>
        </row>
        <row r="438">
          <cell r="A438">
            <v>47119</v>
          </cell>
        </row>
        <row r="439">
          <cell r="A439">
            <v>47161</v>
          </cell>
        </row>
        <row r="440">
          <cell r="A440">
            <v>47162</v>
          </cell>
        </row>
        <row r="441">
          <cell r="A441">
            <v>47207</v>
          </cell>
        </row>
        <row r="442">
          <cell r="A442">
            <v>47229</v>
          </cell>
        </row>
        <row r="443">
          <cell r="A443">
            <v>47239</v>
          </cell>
        </row>
        <row r="444">
          <cell r="A444">
            <v>47269</v>
          </cell>
        </row>
        <row r="445">
          <cell r="A445">
            <v>47368</v>
          </cell>
        </row>
        <row r="446">
          <cell r="A446">
            <v>47403</v>
          </cell>
        </row>
        <row r="447">
          <cell r="A447">
            <v>47424</v>
          </cell>
        </row>
        <row r="448">
          <cell r="A448">
            <v>47437</v>
          </cell>
        </row>
        <row r="449">
          <cell r="A449">
            <v>47477</v>
          </cell>
        </row>
        <row r="450">
          <cell r="A450">
            <v>47484</v>
          </cell>
        </row>
        <row r="451">
          <cell r="A451">
            <v>47546</v>
          </cell>
        </row>
        <row r="452">
          <cell r="A452">
            <v>47547</v>
          </cell>
        </row>
        <row r="453">
          <cell r="A453">
            <v>47592</v>
          </cell>
        </row>
        <row r="454">
          <cell r="A454">
            <v>47594</v>
          </cell>
        </row>
        <row r="455">
          <cell r="A455">
            <v>47604</v>
          </cell>
        </row>
        <row r="456">
          <cell r="A456">
            <v>47654</v>
          </cell>
        </row>
        <row r="457">
          <cell r="A457">
            <v>47733</v>
          </cell>
        </row>
        <row r="458">
          <cell r="A458">
            <v>47768</v>
          </cell>
        </row>
        <row r="459">
          <cell r="A459">
            <v>47789</v>
          </cell>
        </row>
        <row r="460">
          <cell r="A460">
            <v>47802</v>
          </cell>
        </row>
        <row r="461">
          <cell r="A461">
            <v>47842</v>
          </cell>
        </row>
        <row r="462">
          <cell r="A462">
            <v>47849</v>
          </cell>
        </row>
        <row r="463">
          <cell r="A463">
            <v>47903</v>
          </cell>
        </row>
        <row r="464">
          <cell r="A464">
            <v>47904</v>
          </cell>
        </row>
        <row r="465">
          <cell r="A465">
            <v>47949</v>
          </cell>
        </row>
        <row r="466">
          <cell r="A466">
            <v>47959</v>
          </cell>
        </row>
        <row r="467">
          <cell r="A467">
            <v>47969</v>
          </cell>
        </row>
        <row r="468">
          <cell r="A468">
            <v>48011</v>
          </cell>
        </row>
        <row r="469">
          <cell r="A469">
            <v>48098</v>
          </cell>
        </row>
        <row r="470">
          <cell r="A470">
            <v>48133</v>
          </cell>
        </row>
        <row r="471">
          <cell r="A471">
            <v>48154</v>
          </cell>
        </row>
        <row r="472">
          <cell r="A472">
            <v>48167</v>
          </cell>
        </row>
        <row r="473">
          <cell r="A473">
            <v>48207</v>
          </cell>
        </row>
        <row r="474">
          <cell r="A474">
            <v>48214</v>
          </cell>
        </row>
        <row r="475">
          <cell r="A475">
            <v>48253</v>
          </cell>
        </row>
        <row r="476">
          <cell r="A476">
            <v>48254</v>
          </cell>
        </row>
        <row r="477">
          <cell r="A477">
            <v>48299</v>
          </cell>
        </row>
        <row r="478">
          <cell r="A478">
            <v>48325</v>
          </cell>
        </row>
        <row r="479">
          <cell r="A479">
            <v>48335</v>
          </cell>
        </row>
        <row r="480">
          <cell r="A480">
            <v>48361</v>
          </cell>
        </row>
        <row r="481">
          <cell r="A481">
            <v>48464</v>
          </cell>
        </row>
        <row r="482">
          <cell r="A482">
            <v>48499</v>
          </cell>
        </row>
        <row r="483">
          <cell r="A483">
            <v>48520</v>
          </cell>
        </row>
        <row r="484">
          <cell r="A484">
            <v>48533</v>
          </cell>
        </row>
        <row r="485">
          <cell r="A485">
            <v>48573</v>
          </cell>
        </row>
        <row r="486">
          <cell r="A486">
            <v>48580</v>
          </cell>
        </row>
        <row r="487">
          <cell r="A487">
            <v>48638</v>
          </cell>
        </row>
        <row r="488">
          <cell r="A488">
            <v>48639</v>
          </cell>
        </row>
        <row r="489">
          <cell r="A489">
            <v>48684</v>
          </cell>
        </row>
        <row r="490">
          <cell r="A490">
            <v>48690</v>
          </cell>
        </row>
        <row r="491">
          <cell r="A491">
            <v>48700</v>
          </cell>
        </row>
        <row r="492">
          <cell r="A492">
            <v>48746</v>
          </cell>
        </row>
        <row r="493">
          <cell r="A493">
            <v>48829</v>
          </cell>
        </row>
        <row r="494">
          <cell r="A494">
            <v>48864</v>
          </cell>
        </row>
        <row r="495">
          <cell r="A495">
            <v>48885</v>
          </cell>
        </row>
        <row r="496">
          <cell r="A496">
            <v>48898</v>
          </cell>
        </row>
        <row r="497">
          <cell r="A497">
            <v>48938</v>
          </cell>
        </row>
        <row r="498">
          <cell r="A498">
            <v>48945</v>
          </cell>
        </row>
        <row r="499">
          <cell r="A499">
            <v>48995</v>
          </cell>
        </row>
        <row r="500">
          <cell r="A500">
            <v>48996</v>
          </cell>
        </row>
        <row r="501">
          <cell r="A501">
            <v>49041</v>
          </cell>
        </row>
        <row r="502">
          <cell r="A502">
            <v>49055</v>
          </cell>
        </row>
        <row r="503">
          <cell r="A503">
            <v>49065</v>
          </cell>
        </row>
        <row r="504">
          <cell r="A504">
            <v>49103</v>
          </cell>
        </row>
        <row r="505">
          <cell r="A505">
            <v>49194</v>
          </cell>
        </row>
        <row r="506">
          <cell r="A506">
            <v>49229</v>
          </cell>
        </row>
        <row r="507">
          <cell r="A507">
            <v>49250</v>
          </cell>
        </row>
        <row r="508">
          <cell r="A508">
            <v>49263</v>
          </cell>
        </row>
        <row r="509">
          <cell r="A509">
            <v>49303</v>
          </cell>
        </row>
        <row r="510">
          <cell r="A510">
            <v>49310</v>
          </cell>
        </row>
        <row r="511">
          <cell r="A511">
            <v>49345</v>
          </cell>
        </row>
        <row r="512">
          <cell r="A512">
            <v>49346</v>
          </cell>
        </row>
        <row r="513">
          <cell r="A513">
            <v>49391</v>
          </cell>
        </row>
        <row r="514">
          <cell r="A514">
            <v>49420</v>
          </cell>
        </row>
        <row r="515">
          <cell r="A515">
            <v>49430</v>
          </cell>
        </row>
        <row r="516">
          <cell r="A516">
            <v>49453</v>
          </cell>
        </row>
        <row r="517">
          <cell r="A517">
            <v>49559</v>
          </cell>
        </row>
        <row r="518">
          <cell r="A518">
            <v>49594</v>
          </cell>
        </row>
        <row r="519">
          <cell r="A519">
            <v>49615</v>
          </cell>
        </row>
        <row r="520">
          <cell r="A520">
            <v>49628</v>
          </cell>
        </row>
        <row r="521">
          <cell r="A521">
            <v>49668</v>
          </cell>
        </row>
        <row r="522">
          <cell r="A522">
            <v>49675</v>
          </cell>
        </row>
        <row r="523">
          <cell r="A523">
            <v>49730</v>
          </cell>
        </row>
        <row r="524">
          <cell r="A524">
            <v>49731</v>
          </cell>
        </row>
        <row r="525">
          <cell r="A525">
            <v>49776</v>
          </cell>
        </row>
        <row r="526">
          <cell r="A526">
            <v>49786</v>
          </cell>
        </row>
        <row r="527">
          <cell r="A527">
            <v>49796</v>
          </cell>
        </row>
        <row r="528">
          <cell r="A528">
            <v>49838</v>
          </cell>
        </row>
        <row r="529">
          <cell r="A529">
            <v>49925</v>
          </cell>
        </row>
        <row r="530">
          <cell r="A530">
            <v>49960</v>
          </cell>
        </row>
        <row r="531">
          <cell r="A531">
            <v>49981</v>
          </cell>
        </row>
        <row r="532">
          <cell r="A532">
            <v>49994</v>
          </cell>
        </row>
        <row r="533">
          <cell r="A533">
            <v>50034</v>
          </cell>
        </row>
        <row r="534">
          <cell r="A534">
            <v>50041</v>
          </cell>
        </row>
        <row r="535">
          <cell r="A535">
            <v>50087</v>
          </cell>
        </row>
        <row r="536">
          <cell r="A536">
            <v>50088</v>
          </cell>
        </row>
        <row r="537">
          <cell r="A537">
            <v>50133</v>
          </cell>
        </row>
        <row r="538">
          <cell r="A538">
            <v>50151</v>
          </cell>
        </row>
        <row r="539">
          <cell r="A539">
            <v>50161</v>
          </cell>
        </row>
        <row r="540">
          <cell r="A540">
            <v>50195</v>
          </cell>
        </row>
        <row r="541">
          <cell r="A541">
            <v>50290</v>
          </cell>
        </row>
        <row r="542">
          <cell r="A542">
            <v>50325</v>
          </cell>
        </row>
        <row r="543">
          <cell r="A543">
            <v>50346</v>
          </cell>
        </row>
        <row r="544">
          <cell r="A544">
            <v>50359</v>
          </cell>
        </row>
        <row r="545">
          <cell r="A545">
            <v>50399</v>
          </cell>
        </row>
        <row r="546">
          <cell r="A546">
            <v>50406</v>
          </cell>
        </row>
        <row r="547">
          <cell r="A547">
            <v>50472</v>
          </cell>
        </row>
        <row r="548">
          <cell r="A548">
            <v>50473</v>
          </cell>
        </row>
        <row r="549">
          <cell r="A549">
            <v>50516</v>
          </cell>
        </row>
        <row r="550">
          <cell r="A550">
            <v>50518</v>
          </cell>
        </row>
        <row r="551">
          <cell r="A551">
            <v>50526</v>
          </cell>
        </row>
        <row r="552">
          <cell r="A552">
            <v>50580</v>
          </cell>
        </row>
        <row r="553">
          <cell r="A553">
            <v>50655</v>
          </cell>
        </row>
        <row r="554">
          <cell r="A554">
            <v>50690</v>
          </cell>
        </row>
        <row r="555">
          <cell r="A555">
            <v>50711</v>
          </cell>
        </row>
        <row r="556">
          <cell r="A556">
            <v>50724</v>
          </cell>
        </row>
        <row r="557">
          <cell r="A557">
            <v>50764</v>
          </cell>
        </row>
        <row r="558">
          <cell r="A558">
            <v>50771</v>
          </cell>
        </row>
        <row r="559">
          <cell r="A559">
            <v>50822</v>
          </cell>
        </row>
        <row r="560">
          <cell r="A560">
            <v>50823</v>
          </cell>
        </row>
        <row r="561">
          <cell r="A561">
            <v>50868</v>
          </cell>
        </row>
        <row r="562">
          <cell r="A562">
            <v>50881</v>
          </cell>
        </row>
        <row r="563">
          <cell r="A563">
            <v>50891</v>
          </cell>
        </row>
        <row r="564">
          <cell r="A564">
            <v>50930</v>
          </cell>
        </row>
        <row r="565">
          <cell r="A565">
            <v>51020</v>
          </cell>
        </row>
        <row r="566">
          <cell r="A566">
            <v>51055</v>
          </cell>
        </row>
        <row r="567">
          <cell r="A567">
            <v>51076</v>
          </cell>
        </row>
        <row r="568">
          <cell r="A568">
            <v>51089</v>
          </cell>
        </row>
        <row r="569">
          <cell r="A569">
            <v>51129</v>
          </cell>
        </row>
        <row r="570">
          <cell r="A570">
            <v>51136</v>
          </cell>
        </row>
        <row r="571">
          <cell r="A571">
            <v>51179</v>
          </cell>
        </row>
        <row r="572">
          <cell r="A572">
            <v>51180</v>
          </cell>
        </row>
        <row r="573">
          <cell r="A573">
            <v>51225</v>
          </cell>
        </row>
        <row r="574">
          <cell r="A574">
            <v>51247</v>
          </cell>
        </row>
        <row r="575">
          <cell r="A575">
            <v>51257</v>
          </cell>
        </row>
        <row r="576">
          <cell r="A576">
            <v>51287</v>
          </cell>
        </row>
        <row r="577">
          <cell r="A577">
            <v>51386</v>
          </cell>
        </row>
        <row r="578">
          <cell r="A578">
            <v>51421</v>
          </cell>
        </row>
        <row r="579">
          <cell r="A579">
            <v>51442</v>
          </cell>
        </row>
        <row r="580">
          <cell r="A580">
            <v>51455</v>
          </cell>
        </row>
        <row r="581">
          <cell r="A581">
            <v>51495</v>
          </cell>
        </row>
        <row r="582">
          <cell r="A582">
            <v>51502</v>
          </cell>
        </row>
        <row r="583">
          <cell r="A583">
            <v>51564</v>
          </cell>
        </row>
        <row r="584">
          <cell r="A584">
            <v>51565</v>
          </cell>
        </row>
        <row r="585">
          <cell r="A585">
            <v>51610</v>
          </cell>
        </row>
        <row r="586">
          <cell r="A586">
            <v>51612</v>
          </cell>
        </row>
        <row r="587">
          <cell r="A587">
            <v>51622</v>
          </cell>
        </row>
        <row r="588">
          <cell r="A588">
            <v>51672</v>
          </cell>
        </row>
        <row r="589">
          <cell r="A589">
            <v>51751</v>
          </cell>
        </row>
        <row r="590">
          <cell r="A590">
            <v>51786</v>
          </cell>
        </row>
        <row r="591">
          <cell r="A591">
            <v>51807</v>
          </cell>
        </row>
        <row r="592">
          <cell r="A592">
            <v>51820</v>
          </cell>
        </row>
        <row r="593">
          <cell r="A593">
            <v>51860</v>
          </cell>
        </row>
        <row r="594">
          <cell r="A594">
            <v>51867</v>
          </cell>
        </row>
        <row r="595">
          <cell r="A595">
            <v>51914</v>
          </cell>
        </row>
        <row r="596">
          <cell r="A596">
            <v>51915</v>
          </cell>
        </row>
        <row r="597">
          <cell r="A597">
            <v>51960</v>
          </cell>
        </row>
        <row r="598">
          <cell r="A598">
            <v>51977</v>
          </cell>
        </row>
        <row r="599">
          <cell r="A599">
            <v>51987</v>
          </cell>
        </row>
        <row r="600">
          <cell r="A600">
            <v>52022</v>
          </cell>
        </row>
        <row r="601">
          <cell r="A601">
            <v>52116</v>
          </cell>
        </row>
        <row r="602">
          <cell r="A602">
            <v>52151</v>
          </cell>
        </row>
        <row r="603">
          <cell r="A603">
            <v>52172</v>
          </cell>
        </row>
        <row r="604">
          <cell r="A604">
            <v>52185</v>
          </cell>
        </row>
        <row r="605">
          <cell r="A605">
            <v>52225</v>
          </cell>
        </row>
        <row r="606">
          <cell r="A606">
            <v>52232</v>
          </cell>
        </row>
        <row r="607">
          <cell r="A607">
            <v>52271</v>
          </cell>
        </row>
        <row r="608">
          <cell r="A608">
            <v>52272</v>
          </cell>
        </row>
        <row r="609">
          <cell r="A609">
            <v>52317</v>
          </cell>
        </row>
        <row r="610">
          <cell r="A610">
            <v>52342</v>
          </cell>
        </row>
        <row r="611">
          <cell r="A611">
            <v>52352</v>
          </cell>
        </row>
        <row r="612">
          <cell r="A612">
            <v>52379</v>
          </cell>
        </row>
        <row r="613">
          <cell r="A613">
            <v>52481</v>
          </cell>
        </row>
        <row r="614">
          <cell r="A614">
            <v>52516</v>
          </cell>
        </row>
        <row r="615">
          <cell r="A615">
            <v>52537</v>
          </cell>
        </row>
        <row r="616">
          <cell r="A616">
            <v>52550</v>
          </cell>
        </row>
        <row r="617">
          <cell r="A617">
            <v>52590</v>
          </cell>
        </row>
        <row r="618">
          <cell r="A618">
            <v>52597</v>
          </cell>
        </row>
        <row r="619">
          <cell r="A619">
            <v>52656</v>
          </cell>
        </row>
        <row r="620">
          <cell r="A620">
            <v>52657</v>
          </cell>
        </row>
        <row r="621">
          <cell r="A621">
            <v>52702</v>
          </cell>
        </row>
        <row r="622">
          <cell r="A622">
            <v>52708</v>
          </cell>
        </row>
        <row r="623">
          <cell r="A623">
            <v>52718</v>
          </cell>
        </row>
        <row r="624">
          <cell r="A624">
            <v>52764</v>
          </cell>
        </row>
        <row r="625">
          <cell r="A625">
            <v>52847</v>
          </cell>
        </row>
        <row r="626">
          <cell r="A626">
            <v>52882</v>
          </cell>
        </row>
        <row r="627">
          <cell r="A627">
            <v>52903</v>
          </cell>
        </row>
        <row r="628">
          <cell r="A628">
            <v>52916</v>
          </cell>
        </row>
        <row r="629">
          <cell r="A629">
            <v>52956</v>
          </cell>
        </row>
        <row r="630">
          <cell r="A630">
            <v>52963</v>
          </cell>
        </row>
        <row r="631">
          <cell r="A631">
            <v>53013</v>
          </cell>
        </row>
        <row r="632">
          <cell r="A632">
            <v>53014</v>
          </cell>
        </row>
        <row r="633">
          <cell r="A633">
            <v>53059</v>
          </cell>
        </row>
        <row r="634">
          <cell r="A634">
            <v>53073</v>
          </cell>
        </row>
        <row r="635">
          <cell r="A635">
            <v>53083</v>
          </cell>
        </row>
        <row r="636">
          <cell r="A636">
            <v>53121</v>
          </cell>
        </row>
        <row r="637">
          <cell r="A637">
            <v>53212</v>
          </cell>
        </row>
        <row r="638">
          <cell r="A638">
            <v>53247</v>
          </cell>
        </row>
        <row r="639">
          <cell r="A639">
            <v>53268</v>
          </cell>
        </row>
        <row r="640">
          <cell r="A640">
            <v>53281</v>
          </cell>
        </row>
        <row r="641">
          <cell r="A641">
            <v>53321</v>
          </cell>
        </row>
        <row r="642">
          <cell r="A642">
            <v>53328</v>
          </cell>
        </row>
        <row r="643">
          <cell r="A643">
            <v>53363</v>
          </cell>
        </row>
        <row r="644">
          <cell r="A644">
            <v>53364</v>
          </cell>
        </row>
        <row r="645">
          <cell r="A645">
            <v>53409</v>
          </cell>
        </row>
        <row r="646">
          <cell r="A646">
            <v>53438</v>
          </cell>
        </row>
        <row r="647">
          <cell r="A647">
            <v>53448</v>
          </cell>
        </row>
        <row r="648">
          <cell r="A648">
            <v>53471</v>
          </cell>
        </row>
        <row r="649">
          <cell r="A649">
            <v>53577</v>
          </cell>
        </row>
        <row r="650">
          <cell r="A650">
            <v>53612</v>
          </cell>
        </row>
        <row r="651">
          <cell r="A651">
            <v>53633</v>
          </cell>
        </row>
        <row r="652">
          <cell r="A652">
            <v>53646</v>
          </cell>
        </row>
        <row r="653">
          <cell r="A653">
            <v>53686</v>
          </cell>
        </row>
        <row r="654">
          <cell r="A654">
            <v>53693</v>
          </cell>
        </row>
        <row r="655">
          <cell r="A655">
            <v>53748</v>
          </cell>
        </row>
        <row r="656">
          <cell r="A656">
            <v>53749</v>
          </cell>
        </row>
        <row r="657">
          <cell r="A657">
            <v>53794</v>
          </cell>
        </row>
        <row r="658">
          <cell r="A658">
            <v>53803</v>
          </cell>
        </row>
        <row r="659">
          <cell r="A659">
            <v>53813</v>
          </cell>
        </row>
        <row r="660">
          <cell r="A660">
            <v>53856</v>
          </cell>
        </row>
        <row r="661">
          <cell r="A661">
            <v>53942</v>
          </cell>
        </row>
        <row r="662">
          <cell r="A662">
            <v>53977</v>
          </cell>
        </row>
        <row r="663">
          <cell r="A663">
            <v>53998</v>
          </cell>
        </row>
        <row r="664">
          <cell r="A664">
            <v>54011</v>
          </cell>
        </row>
        <row r="665">
          <cell r="A665">
            <v>54051</v>
          </cell>
        </row>
        <row r="666">
          <cell r="A666">
            <v>54058</v>
          </cell>
        </row>
        <row r="667">
          <cell r="A667">
            <v>54105</v>
          </cell>
        </row>
        <row r="668">
          <cell r="A668">
            <v>54106</v>
          </cell>
        </row>
        <row r="669">
          <cell r="A669">
            <v>54151</v>
          </cell>
        </row>
        <row r="670">
          <cell r="A670">
            <v>54169</v>
          </cell>
        </row>
        <row r="671">
          <cell r="A671">
            <v>54179</v>
          </cell>
        </row>
        <row r="672">
          <cell r="A672">
            <v>54213</v>
          </cell>
        </row>
        <row r="673">
          <cell r="A673">
            <v>54308</v>
          </cell>
        </row>
        <row r="674">
          <cell r="A674">
            <v>54343</v>
          </cell>
        </row>
        <row r="675">
          <cell r="A675">
            <v>54364</v>
          </cell>
        </row>
        <row r="676">
          <cell r="A676">
            <v>54377</v>
          </cell>
        </row>
        <row r="677">
          <cell r="A677">
            <v>54417</v>
          </cell>
        </row>
        <row r="678">
          <cell r="A678">
            <v>54424</v>
          </cell>
        </row>
        <row r="679">
          <cell r="A679">
            <v>54483</v>
          </cell>
        </row>
        <row r="680">
          <cell r="A680">
            <v>54484</v>
          </cell>
        </row>
        <row r="681">
          <cell r="A681">
            <v>54529</v>
          </cell>
        </row>
        <row r="682">
          <cell r="A682">
            <v>54534</v>
          </cell>
        </row>
        <row r="683">
          <cell r="A683">
            <v>54544</v>
          </cell>
        </row>
        <row r="684">
          <cell r="A684">
            <v>54591</v>
          </cell>
        </row>
        <row r="685">
          <cell r="A685">
            <v>54673</v>
          </cell>
        </row>
        <row r="686">
          <cell r="A686">
            <v>54708</v>
          </cell>
        </row>
        <row r="687">
          <cell r="A687">
            <v>54729</v>
          </cell>
        </row>
        <row r="688">
          <cell r="A688">
            <v>54742</v>
          </cell>
        </row>
        <row r="689">
          <cell r="A689">
            <v>54782</v>
          </cell>
        </row>
        <row r="690">
          <cell r="A690">
            <v>54789</v>
          </cell>
        </row>
        <row r="691">
          <cell r="A691">
            <v>54840</v>
          </cell>
        </row>
        <row r="692">
          <cell r="A692">
            <v>54841</v>
          </cell>
        </row>
        <row r="693">
          <cell r="A693">
            <v>54886</v>
          </cell>
        </row>
        <row r="694">
          <cell r="A694">
            <v>54899</v>
          </cell>
        </row>
        <row r="695">
          <cell r="A695">
            <v>54909</v>
          </cell>
        </row>
        <row r="696">
          <cell r="A696">
            <v>54948</v>
          </cell>
        </row>
        <row r="697">
          <cell r="A697">
            <v>55038</v>
          </cell>
        </row>
        <row r="698">
          <cell r="A698">
            <v>55073</v>
          </cell>
        </row>
        <row r="699">
          <cell r="A699">
            <v>55094</v>
          </cell>
        </row>
        <row r="700">
          <cell r="A700">
            <v>55107</v>
          </cell>
        </row>
        <row r="701">
          <cell r="A701">
            <v>55147</v>
          </cell>
        </row>
        <row r="702">
          <cell r="A702">
            <v>55154</v>
          </cell>
        </row>
        <row r="703">
          <cell r="A703">
            <v>55197</v>
          </cell>
        </row>
        <row r="704">
          <cell r="A704">
            <v>55198</v>
          </cell>
        </row>
        <row r="705">
          <cell r="A705">
            <v>55243</v>
          </cell>
        </row>
        <row r="706">
          <cell r="A706">
            <v>55264</v>
          </cell>
        </row>
        <row r="707">
          <cell r="A707">
            <v>55274</v>
          </cell>
        </row>
        <row r="708">
          <cell r="A708">
            <v>55305</v>
          </cell>
        </row>
        <row r="709">
          <cell r="A709">
            <v>55403</v>
          </cell>
        </row>
        <row r="710">
          <cell r="A710">
            <v>55438</v>
          </cell>
        </row>
        <row r="711">
          <cell r="A711">
            <v>55459</v>
          </cell>
        </row>
        <row r="712">
          <cell r="A712">
            <v>55472</v>
          </cell>
        </row>
        <row r="713">
          <cell r="A713">
            <v>55512</v>
          </cell>
        </row>
        <row r="714">
          <cell r="A714">
            <v>55519</v>
          </cell>
        </row>
        <row r="715">
          <cell r="A715">
            <v>55582</v>
          </cell>
        </row>
        <row r="716">
          <cell r="A716">
            <v>55583</v>
          </cell>
        </row>
        <row r="717">
          <cell r="A717">
            <v>55628</v>
          </cell>
        </row>
        <row r="718">
          <cell r="A718">
            <v>55630</v>
          </cell>
        </row>
        <row r="719">
          <cell r="A719">
            <v>55640</v>
          </cell>
        </row>
        <row r="720">
          <cell r="A720">
            <v>55690</v>
          </cell>
        </row>
        <row r="721">
          <cell r="A721">
            <v>55769</v>
          </cell>
        </row>
        <row r="722">
          <cell r="A722">
            <v>55804</v>
          </cell>
        </row>
        <row r="723">
          <cell r="A723">
            <v>55825</v>
          </cell>
        </row>
        <row r="724">
          <cell r="A724">
            <v>55838</v>
          </cell>
        </row>
        <row r="725">
          <cell r="A725">
            <v>55878</v>
          </cell>
        </row>
        <row r="726">
          <cell r="A726">
            <v>55885</v>
          </cell>
        </row>
        <row r="727">
          <cell r="A727">
            <v>55932</v>
          </cell>
        </row>
        <row r="728">
          <cell r="A728">
            <v>55933</v>
          </cell>
        </row>
        <row r="729">
          <cell r="A729">
            <v>55978</v>
          </cell>
        </row>
        <row r="730">
          <cell r="A730">
            <v>55995</v>
          </cell>
        </row>
        <row r="731">
          <cell r="A731">
            <v>56005</v>
          </cell>
        </row>
        <row r="732">
          <cell r="A732">
            <v>56040</v>
          </cell>
        </row>
        <row r="733">
          <cell r="A733">
            <v>56134</v>
          </cell>
        </row>
        <row r="734">
          <cell r="A734">
            <v>56169</v>
          </cell>
        </row>
        <row r="735">
          <cell r="A735">
            <v>56190</v>
          </cell>
        </row>
        <row r="736">
          <cell r="A736">
            <v>56203</v>
          </cell>
        </row>
        <row r="737">
          <cell r="A737">
            <v>56243</v>
          </cell>
        </row>
        <row r="738">
          <cell r="A738">
            <v>56250</v>
          </cell>
        </row>
        <row r="739">
          <cell r="A739">
            <v>56289</v>
          </cell>
        </row>
        <row r="740">
          <cell r="A740">
            <v>56290</v>
          </cell>
        </row>
        <row r="741">
          <cell r="A741">
            <v>56335</v>
          </cell>
        </row>
        <row r="742">
          <cell r="A742">
            <v>56360</v>
          </cell>
        </row>
        <row r="743">
          <cell r="A743">
            <v>56370</v>
          </cell>
        </row>
        <row r="744">
          <cell r="A744">
            <v>56397</v>
          </cell>
        </row>
        <row r="745">
          <cell r="A745">
            <v>56499</v>
          </cell>
        </row>
        <row r="746">
          <cell r="A746">
            <v>56534</v>
          </cell>
        </row>
        <row r="747">
          <cell r="A747">
            <v>56555</v>
          </cell>
        </row>
        <row r="748">
          <cell r="A748">
            <v>56568</v>
          </cell>
        </row>
        <row r="749">
          <cell r="A749">
            <v>56608</v>
          </cell>
        </row>
        <row r="750">
          <cell r="A750">
            <v>56615</v>
          </cell>
        </row>
        <row r="751">
          <cell r="A751">
            <v>56674</v>
          </cell>
        </row>
        <row r="752">
          <cell r="A752">
            <v>56675</v>
          </cell>
        </row>
        <row r="753">
          <cell r="A753">
            <v>56720</v>
          </cell>
        </row>
        <row r="754">
          <cell r="A754">
            <v>56725</v>
          </cell>
        </row>
        <row r="755">
          <cell r="A755">
            <v>56735</v>
          </cell>
        </row>
        <row r="756">
          <cell r="A756">
            <v>56782</v>
          </cell>
        </row>
        <row r="757">
          <cell r="A757">
            <v>56864</v>
          </cell>
        </row>
        <row r="758">
          <cell r="A758">
            <v>56899</v>
          </cell>
        </row>
        <row r="759">
          <cell r="A759">
            <v>56920</v>
          </cell>
        </row>
        <row r="760">
          <cell r="A760">
            <v>56933</v>
          </cell>
        </row>
        <row r="761">
          <cell r="A761">
            <v>56973</v>
          </cell>
        </row>
        <row r="762">
          <cell r="A762">
            <v>56980</v>
          </cell>
        </row>
        <row r="763">
          <cell r="A763">
            <v>57024</v>
          </cell>
        </row>
        <row r="764">
          <cell r="A764">
            <v>57025</v>
          </cell>
        </row>
        <row r="765">
          <cell r="A765">
            <v>57070</v>
          </cell>
        </row>
        <row r="766">
          <cell r="A766">
            <v>57091</v>
          </cell>
        </row>
        <row r="767">
          <cell r="A767">
            <v>57101</v>
          </cell>
        </row>
        <row r="768">
          <cell r="A768">
            <v>57132</v>
          </cell>
        </row>
        <row r="769">
          <cell r="A769">
            <v>57230</v>
          </cell>
        </row>
        <row r="770">
          <cell r="A770">
            <v>57265</v>
          </cell>
        </row>
        <row r="771">
          <cell r="A771">
            <v>57286</v>
          </cell>
        </row>
        <row r="772">
          <cell r="A772">
            <v>57299</v>
          </cell>
        </row>
        <row r="773">
          <cell r="A773">
            <v>57339</v>
          </cell>
        </row>
        <row r="774">
          <cell r="A774">
            <v>57346</v>
          </cell>
        </row>
        <row r="775">
          <cell r="A775">
            <v>57409</v>
          </cell>
        </row>
        <row r="776">
          <cell r="A776">
            <v>57410</v>
          </cell>
        </row>
        <row r="777">
          <cell r="A777">
            <v>57455</v>
          </cell>
        </row>
        <row r="778">
          <cell r="A778">
            <v>57456</v>
          </cell>
        </row>
        <row r="779">
          <cell r="A779">
            <v>57466</v>
          </cell>
        </row>
        <row r="780">
          <cell r="A780">
            <v>57517</v>
          </cell>
        </row>
        <row r="781">
          <cell r="A781">
            <v>57595</v>
          </cell>
        </row>
        <row r="782">
          <cell r="A782">
            <v>57630</v>
          </cell>
        </row>
        <row r="783">
          <cell r="A783">
            <v>57651</v>
          </cell>
        </row>
        <row r="784">
          <cell r="A784">
            <v>57664</v>
          </cell>
        </row>
        <row r="785">
          <cell r="A785">
            <v>57704</v>
          </cell>
        </row>
        <row r="786">
          <cell r="A786">
            <v>57711</v>
          </cell>
        </row>
        <row r="787">
          <cell r="A787">
            <v>57766</v>
          </cell>
        </row>
        <row r="788">
          <cell r="A788">
            <v>57767</v>
          </cell>
        </row>
        <row r="789">
          <cell r="A789">
            <v>57812</v>
          </cell>
        </row>
        <row r="790">
          <cell r="A790">
            <v>57821</v>
          </cell>
        </row>
        <row r="791">
          <cell r="A791">
            <v>57831</v>
          </cell>
        </row>
        <row r="792">
          <cell r="A792">
            <v>57874</v>
          </cell>
        </row>
        <row r="793">
          <cell r="A793">
            <v>57960</v>
          </cell>
        </row>
        <row r="794">
          <cell r="A794">
            <v>57995</v>
          </cell>
        </row>
        <row r="795">
          <cell r="A795">
            <v>58016</v>
          </cell>
        </row>
        <row r="796">
          <cell r="A796">
            <v>58029</v>
          </cell>
        </row>
        <row r="797">
          <cell r="A797">
            <v>58069</v>
          </cell>
        </row>
        <row r="798">
          <cell r="A798">
            <v>58076</v>
          </cell>
        </row>
        <row r="799">
          <cell r="A799">
            <v>58116</v>
          </cell>
        </row>
        <row r="800">
          <cell r="A800">
            <v>58117</v>
          </cell>
        </row>
        <row r="801">
          <cell r="A801">
            <v>58162</v>
          </cell>
        </row>
        <row r="802">
          <cell r="A802">
            <v>58186</v>
          </cell>
        </row>
        <row r="803">
          <cell r="A803">
            <v>58196</v>
          </cell>
        </row>
        <row r="804">
          <cell r="A804">
            <v>58224</v>
          </cell>
        </row>
        <row r="805">
          <cell r="A805">
            <v>58325</v>
          </cell>
        </row>
        <row r="806">
          <cell r="A806">
            <v>58360</v>
          </cell>
        </row>
        <row r="807">
          <cell r="A807">
            <v>58381</v>
          </cell>
        </row>
        <row r="808">
          <cell r="A808">
            <v>58394</v>
          </cell>
        </row>
        <row r="809">
          <cell r="A809">
            <v>58434</v>
          </cell>
        </row>
        <row r="810">
          <cell r="A810">
            <v>58441</v>
          </cell>
        </row>
        <row r="811">
          <cell r="A811">
            <v>58501</v>
          </cell>
        </row>
        <row r="812">
          <cell r="A812">
            <v>58502</v>
          </cell>
        </row>
        <row r="813">
          <cell r="A813">
            <v>58547</v>
          </cell>
        </row>
        <row r="814">
          <cell r="A814">
            <v>58552</v>
          </cell>
        </row>
        <row r="815">
          <cell r="A815">
            <v>58562</v>
          </cell>
        </row>
        <row r="816">
          <cell r="A816">
            <v>58609</v>
          </cell>
        </row>
        <row r="817">
          <cell r="A817">
            <v>58691</v>
          </cell>
        </row>
        <row r="818">
          <cell r="A818">
            <v>58726</v>
          </cell>
        </row>
        <row r="819">
          <cell r="A819">
            <v>58747</v>
          </cell>
        </row>
        <row r="820">
          <cell r="A820">
            <v>58760</v>
          </cell>
        </row>
        <row r="821">
          <cell r="A821">
            <v>58800</v>
          </cell>
        </row>
        <row r="822">
          <cell r="A822">
            <v>58807</v>
          </cell>
        </row>
        <row r="823">
          <cell r="A823">
            <v>58858</v>
          </cell>
        </row>
        <row r="824">
          <cell r="A824">
            <v>58859</v>
          </cell>
        </row>
        <row r="825">
          <cell r="A825">
            <v>58904</v>
          </cell>
        </row>
        <row r="826">
          <cell r="A826">
            <v>58917</v>
          </cell>
        </row>
        <row r="827">
          <cell r="A827">
            <v>58927</v>
          </cell>
        </row>
        <row r="828">
          <cell r="A828">
            <v>58966</v>
          </cell>
        </row>
        <row r="829">
          <cell r="A829">
            <v>59056</v>
          </cell>
        </row>
        <row r="830">
          <cell r="A830">
            <v>59091</v>
          </cell>
        </row>
        <row r="831">
          <cell r="A831">
            <v>59112</v>
          </cell>
        </row>
        <row r="832">
          <cell r="A832">
            <v>59125</v>
          </cell>
        </row>
        <row r="833">
          <cell r="A833">
            <v>59165</v>
          </cell>
        </row>
        <row r="834">
          <cell r="A834">
            <v>59172</v>
          </cell>
        </row>
        <row r="835">
          <cell r="A835">
            <v>59208</v>
          </cell>
        </row>
        <row r="836">
          <cell r="A836">
            <v>59209</v>
          </cell>
        </row>
        <row r="837">
          <cell r="A837">
            <v>59254</v>
          </cell>
        </row>
        <row r="838">
          <cell r="A838">
            <v>59282</v>
          </cell>
        </row>
        <row r="839">
          <cell r="A839">
            <v>59292</v>
          </cell>
        </row>
        <row r="840">
          <cell r="A840">
            <v>59316</v>
          </cell>
        </row>
        <row r="841">
          <cell r="A841">
            <v>59421</v>
          </cell>
        </row>
        <row r="842">
          <cell r="A842">
            <v>59456</v>
          </cell>
        </row>
        <row r="843">
          <cell r="A843">
            <v>59477</v>
          </cell>
        </row>
        <row r="844">
          <cell r="A844">
            <v>59490</v>
          </cell>
        </row>
        <row r="845">
          <cell r="A845">
            <v>59530</v>
          </cell>
        </row>
        <row r="846">
          <cell r="A846">
            <v>59537</v>
          </cell>
        </row>
        <row r="847">
          <cell r="A847">
            <v>59593</v>
          </cell>
        </row>
        <row r="848">
          <cell r="A848">
            <v>59594</v>
          </cell>
        </row>
        <row r="849">
          <cell r="A849">
            <v>59639</v>
          </cell>
        </row>
        <row r="850">
          <cell r="A850">
            <v>59647</v>
          </cell>
        </row>
        <row r="851">
          <cell r="A851">
            <v>59657</v>
          </cell>
        </row>
        <row r="852">
          <cell r="A852">
            <v>59701</v>
          </cell>
        </row>
        <row r="853">
          <cell r="A853">
            <v>59786</v>
          </cell>
        </row>
        <row r="854">
          <cell r="A854">
            <v>59821</v>
          </cell>
        </row>
        <row r="855">
          <cell r="A855">
            <v>59842</v>
          </cell>
        </row>
        <row r="856">
          <cell r="A856">
            <v>59855</v>
          </cell>
        </row>
        <row r="857">
          <cell r="A857">
            <v>59895</v>
          </cell>
        </row>
        <row r="858">
          <cell r="A858">
            <v>59902</v>
          </cell>
        </row>
        <row r="859">
          <cell r="A859">
            <v>59950</v>
          </cell>
        </row>
        <row r="860">
          <cell r="A860">
            <v>59951</v>
          </cell>
        </row>
        <row r="861">
          <cell r="A861">
            <v>59996</v>
          </cell>
        </row>
        <row r="862">
          <cell r="A862">
            <v>60013</v>
          </cell>
        </row>
        <row r="863">
          <cell r="A863">
            <v>60023</v>
          </cell>
        </row>
        <row r="864">
          <cell r="A864">
            <v>60058</v>
          </cell>
        </row>
        <row r="865">
          <cell r="A865">
            <v>60152</v>
          </cell>
        </row>
        <row r="866">
          <cell r="A866">
            <v>60187</v>
          </cell>
        </row>
        <row r="867">
          <cell r="A867">
            <v>60208</v>
          </cell>
        </row>
        <row r="868">
          <cell r="A868">
            <v>60221</v>
          </cell>
        </row>
        <row r="869">
          <cell r="A869">
            <v>60261</v>
          </cell>
        </row>
        <row r="870">
          <cell r="A870">
            <v>60268</v>
          </cell>
        </row>
        <row r="871">
          <cell r="A871">
            <v>60307</v>
          </cell>
        </row>
        <row r="872">
          <cell r="A872">
            <v>60308</v>
          </cell>
        </row>
        <row r="873">
          <cell r="A873">
            <v>60353</v>
          </cell>
        </row>
        <row r="874">
          <cell r="A874">
            <v>60378</v>
          </cell>
        </row>
        <row r="875">
          <cell r="A875">
            <v>60388</v>
          </cell>
        </row>
        <row r="876">
          <cell r="A876">
            <v>60415</v>
          </cell>
        </row>
        <row r="877">
          <cell r="A877">
            <v>60517</v>
          </cell>
        </row>
        <row r="878">
          <cell r="A878">
            <v>60552</v>
          </cell>
        </row>
        <row r="879">
          <cell r="A879">
            <v>60573</v>
          </cell>
        </row>
        <row r="880">
          <cell r="A880">
            <v>60586</v>
          </cell>
        </row>
        <row r="881">
          <cell r="A881">
            <v>60626</v>
          </cell>
        </row>
        <row r="882">
          <cell r="A882">
            <v>60633</v>
          </cell>
        </row>
        <row r="883">
          <cell r="A883">
            <v>60685</v>
          </cell>
        </row>
        <row r="884">
          <cell r="A884">
            <v>60686</v>
          </cell>
        </row>
        <row r="885">
          <cell r="A885">
            <v>60731</v>
          </cell>
        </row>
        <row r="886">
          <cell r="A886">
            <v>60743</v>
          </cell>
        </row>
        <row r="887">
          <cell r="A887">
            <v>60753</v>
          </cell>
        </row>
        <row r="888">
          <cell r="A888">
            <v>60793</v>
          </cell>
        </row>
        <row r="889">
          <cell r="A889">
            <v>60882</v>
          </cell>
        </row>
        <row r="890">
          <cell r="A890">
            <v>60917</v>
          </cell>
        </row>
        <row r="891">
          <cell r="A891">
            <v>60938</v>
          </cell>
        </row>
        <row r="892">
          <cell r="A892">
            <v>60951</v>
          </cell>
        </row>
        <row r="893">
          <cell r="A893">
            <v>60991</v>
          </cell>
        </row>
        <row r="894">
          <cell r="A894">
            <v>60998</v>
          </cell>
        </row>
        <row r="895">
          <cell r="A895">
            <v>61042</v>
          </cell>
        </row>
        <row r="896">
          <cell r="A896">
            <v>61043</v>
          </cell>
        </row>
        <row r="897">
          <cell r="A897">
            <v>61088</v>
          </cell>
        </row>
        <row r="898">
          <cell r="A898">
            <v>61108</v>
          </cell>
        </row>
        <row r="899">
          <cell r="A899">
            <v>61118</v>
          </cell>
        </row>
        <row r="900">
          <cell r="A900">
            <v>61150</v>
          </cell>
        </row>
        <row r="901">
          <cell r="A901">
            <v>61247</v>
          </cell>
        </row>
        <row r="902">
          <cell r="A902">
            <v>61282</v>
          </cell>
        </row>
        <row r="903">
          <cell r="A903">
            <v>61303</v>
          </cell>
        </row>
        <row r="904">
          <cell r="A904">
            <v>61316</v>
          </cell>
        </row>
        <row r="905">
          <cell r="A905">
            <v>61356</v>
          </cell>
        </row>
        <row r="906">
          <cell r="A906">
            <v>61363</v>
          </cell>
        </row>
        <row r="907">
          <cell r="A907">
            <v>61427</v>
          </cell>
        </row>
        <row r="908">
          <cell r="A908">
            <v>61428</v>
          </cell>
        </row>
        <row r="909">
          <cell r="A909">
            <v>61473</v>
          </cell>
        </row>
        <row r="910">
          <cell r="A910">
            <v>61474</v>
          </cell>
        </row>
        <row r="911">
          <cell r="A911">
            <v>61484</v>
          </cell>
        </row>
        <row r="912">
          <cell r="A912">
            <v>61535</v>
          </cell>
        </row>
        <row r="913">
          <cell r="A913">
            <v>61613</v>
          </cell>
        </row>
        <row r="914">
          <cell r="A914">
            <v>61648</v>
          </cell>
        </row>
        <row r="915">
          <cell r="A915">
            <v>61669</v>
          </cell>
        </row>
        <row r="916">
          <cell r="A916">
            <v>61682</v>
          </cell>
        </row>
        <row r="917">
          <cell r="A917">
            <v>61722</v>
          </cell>
        </row>
        <row r="918">
          <cell r="A918">
            <v>61729</v>
          </cell>
        </row>
        <row r="919">
          <cell r="A919">
            <v>61784</v>
          </cell>
        </row>
        <row r="920">
          <cell r="A920">
            <v>61785</v>
          </cell>
        </row>
        <row r="921">
          <cell r="A921">
            <v>61830</v>
          </cell>
        </row>
        <row r="922">
          <cell r="A922">
            <v>61839</v>
          </cell>
        </row>
        <row r="923">
          <cell r="A923">
            <v>61849</v>
          </cell>
        </row>
        <row r="924">
          <cell r="A924">
            <v>61892</v>
          </cell>
        </row>
        <row r="925">
          <cell r="A925">
            <v>61978</v>
          </cell>
        </row>
        <row r="926">
          <cell r="A926">
            <v>62013</v>
          </cell>
        </row>
        <row r="927">
          <cell r="A927">
            <v>62034</v>
          </cell>
        </row>
        <row r="928">
          <cell r="A928">
            <v>62047</v>
          </cell>
        </row>
        <row r="929">
          <cell r="A929">
            <v>62087</v>
          </cell>
        </row>
        <row r="930">
          <cell r="A930">
            <v>62094</v>
          </cell>
        </row>
        <row r="931">
          <cell r="A931">
            <v>62134</v>
          </cell>
        </row>
        <row r="932">
          <cell r="A932">
            <v>62135</v>
          </cell>
        </row>
        <row r="933">
          <cell r="A933">
            <v>62180</v>
          </cell>
        </row>
        <row r="934">
          <cell r="A934">
            <v>62204</v>
          </cell>
        </row>
        <row r="935">
          <cell r="A935">
            <v>62214</v>
          </cell>
        </row>
        <row r="936">
          <cell r="A936">
            <v>62242</v>
          </cell>
        </row>
        <row r="937">
          <cell r="A937">
            <v>62343</v>
          </cell>
        </row>
        <row r="938">
          <cell r="A938">
            <v>62378</v>
          </cell>
        </row>
        <row r="939">
          <cell r="A939">
            <v>62399</v>
          </cell>
        </row>
        <row r="940">
          <cell r="A940">
            <v>62412</v>
          </cell>
        </row>
        <row r="941">
          <cell r="A941">
            <v>62452</v>
          </cell>
        </row>
        <row r="942">
          <cell r="A942">
            <v>62459</v>
          </cell>
        </row>
        <row r="943">
          <cell r="A943">
            <v>62519</v>
          </cell>
        </row>
        <row r="944">
          <cell r="A944">
            <v>62520</v>
          </cell>
        </row>
        <row r="945">
          <cell r="A945">
            <v>62565</v>
          </cell>
        </row>
        <row r="946">
          <cell r="A946">
            <v>62569</v>
          </cell>
        </row>
        <row r="947">
          <cell r="A947">
            <v>62579</v>
          </cell>
        </row>
        <row r="948">
          <cell r="A948">
            <v>62627</v>
          </cell>
        </row>
        <row r="949">
          <cell r="A949">
            <v>62708</v>
          </cell>
        </row>
        <row r="950">
          <cell r="A950">
            <v>62743</v>
          </cell>
        </row>
        <row r="951">
          <cell r="A951">
            <v>62764</v>
          </cell>
        </row>
        <row r="952">
          <cell r="A952">
            <v>62777</v>
          </cell>
        </row>
        <row r="953">
          <cell r="A953">
            <v>62817</v>
          </cell>
        </row>
        <row r="954">
          <cell r="A954">
            <v>62824</v>
          </cell>
        </row>
        <row r="955">
          <cell r="A955">
            <v>62876</v>
          </cell>
        </row>
        <row r="956">
          <cell r="A956">
            <v>62877</v>
          </cell>
        </row>
        <row r="957">
          <cell r="A957">
            <v>62922</v>
          </cell>
        </row>
        <row r="958">
          <cell r="A958">
            <v>62935</v>
          </cell>
        </row>
        <row r="959">
          <cell r="A959">
            <v>62945</v>
          </cell>
        </row>
        <row r="960">
          <cell r="A960">
            <v>62984</v>
          </cell>
        </row>
        <row r="961">
          <cell r="A961">
            <v>63074</v>
          </cell>
        </row>
        <row r="962">
          <cell r="A962">
            <v>63109</v>
          </cell>
        </row>
        <row r="963">
          <cell r="A963">
            <v>63130</v>
          </cell>
        </row>
        <row r="964">
          <cell r="A964">
            <v>63143</v>
          </cell>
        </row>
        <row r="965">
          <cell r="A965">
            <v>63183</v>
          </cell>
        </row>
        <row r="966">
          <cell r="A966">
            <v>63190</v>
          </cell>
        </row>
        <row r="967">
          <cell r="A967">
            <v>63226</v>
          </cell>
        </row>
        <row r="968">
          <cell r="A968">
            <v>63227</v>
          </cell>
        </row>
        <row r="969">
          <cell r="A969">
            <v>63272</v>
          </cell>
        </row>
        <row r="970">
          <cell r="A970">
            <v>63300</v>
          </cell>
        </row>
        <row r="971">
          <cell r="A971">
            <v>63310</v>
          </cell>
        </row>
        <row r="972">
          <cell r="A972">
            <v>63334</v>
          </cell>
        </row>
        <row r="973">
          <cell r="A973">
            <v>63439</v>
          </cell>
        </row>
        <row r="974">
          <cell r="A974">
            <v>63474</v>
          </cell>
        </row>
        <row r="975">
          <cell r="A975">
            <v>63495</v>
          </cell>
        </row>
        <row r="976">
          <cell r="A976">
            <v>63508</v>
          </cell>
        </row>
        <row r="977">
          <cell r="A977">
            <v>63548</v>
          </cell>
        </row>
        <row r="978">
          <cell r="A978">
            <v>63555</v>
          </cell>
        </row>
        <row r="979">
          <cell r="A979">
            <v>63611</v>
          </cell>
        </row>
        <row r="980">
          <cell r="A980">
            <v>63612</v>
          </cell>
        </row>
        <row r="981">
          <cell r="A981">
            <v>63657</v>
          </cell>
        </row>
        <row r="982">
          <cell r="A982">
            <v>63665</v>
          </cell>
        </row>
        <row r="983">
          <cell r="A983">
            <v>63675</v>
          </cell>
        </row>
        <row r="984">
          <cell r="A984">
            <v>63719</v>
          </cell>
        </row>
        <row r="985">
          <cell r="A985">
            <v>63804</v>
          </cell>
        </row>
        <row r="986">
          <cell r="A986">
            <v>63839</v>
          </cell>
        </row>
        <row r="987">
          <cell r="A987">
            <v>63860</v>
          </cell>
        </row>
        <row r="988">
          <cell r="A988">
            <v>63873</v>
          </cell>
        </row>
        <row r="989">
          <cell r="A989">
            <v>63913</v>
          </cell>
        </row>
        <row r="990">
          <cell r="A990">
            <v>63920</v>
          </cell>
        </row>
        <row r="991">
          <cell r="A991">
            <v>63968</v>
          </cell>
        </row>
        <row r="992">
          <cell r="A992">
            <v>63969</v>
          </cell>
        </row>
        <row r="993">
          <cell r="A993">
            <v>64014</v>
          </cell>
        </row>
        <row r="994">
          <cell r="A994">
            <v>64030</v>
          </cell>
        </row>
        <row r="995">
          <cell r="A995">
            <v>64040</v>
          </cell>
        </row>
        <row r="996">
          <cell r="A996">
            <v>64076</v>
          </cell>
        </row>
        <row r="997">
          <cell r="A997">
            <v>64169</v>
          </cell>
        </row>
        <row r="998">
          <cell r="A998">
            <v>64204</v>
          </cell>
        </row>
        <row r="999">
          <cell r="A999">
            <v>64225</v>
          </cell>
        </row>
        <row r="1000">
          <cell r="A1000">
            <v>64238</v>
          </cell>
        </row>
        <row r="1001">
          <cell r="A1001">
            <v>64278</v>
          </cell>
        </row>
        <row r="1002">
          <cell r="A1002">
            <v>64285</v>
          </cell>
        </row>
        <row r="1003">
          <cell r="A1003">
            <v>64346</v>
          </cell>
        </row>
        <row r="1004">
          <cell r="A1004">
            <v>64347</v>
          </cell>
        </row>
        <row r="1005">
          <cell r="A1005">
            <v>64392</v>
          </cell>
        </row>
        <row r="1006">
          <cell r="A1006">
            <v>64396</v>
          </cell>
        </row>
        <row r="1007">
          <cell r="A1007">
            <v>64406</v>
          </cell>
        </row>
        <row r="1008">
          <cell r="A1008">
            <v>64454</v>
          </cell>
        </row>
        <row r="1009">
          <cell r="A1009">
            <v>64535</v>
          </cell>
        </row>
        <row r="1010">
          <cell r="A1010">
            <v>64570</v>
          </cell>
        </row>
        <row r="1011">
          <cell r="A1011">
            <v>64591</v>
          </cell>
        </row>
        <row r="1012">
          <cell r="A1012">
            <v>64604</v>
          </cell>
        </row>
        <row r="1013">
          <cell r="A1013">
            <v>64644</v>
          </cell>
        </row>
        <row r="1014">
          <cell r="A1014">
            <v>64651</v>
          </cell>
        </row>
        <row r="1015">
          <cell r="A1015">
            <v>64703</v>
          </cell>
        </row>
        <row r="1016">
          <cell r="A1016">
            <v>64704</v>
          </cell>
        </row>
        <row r="1017">
          <cell r="A1017">
            <v>64749</v>
          </cell>
        </row>
        <row r="1018">
          <cell r="A1018">
            <v>64761</v>
          </cell>
        </row>
        <row r="1019">
          <cell r="A1019">
            <v>64771</v>
          </cell>
        </row>
        <row r="1020">
          <cell r="A1020">
            <v>64811</v>
          </cell>
        </row>
        <row r="1021">
          <cell r="A1021">
            <v>64900</v>
          </cell>
        </row>
        <row r="1022">
          <cell r="A1022">
            <v>64935</v>
          </cell>
        </row>
        <row r="1023">
          <cell r="A1023">
            <v>64956</v>
          </cell>
        </row>
        <row r="1024">
          <cell r="A1024">
            <v>64969</v>
          </cell>
        </row>
        <row r="1025">
          <cell r="A1025">
            <v>65009</v>
          </cell>
        </row>
        <row r="1026">
          <cell r="A1026">
            <v>65016</v>
          </cell>
        </row>
        <row r="1027">
          <cell r="A1027">
            <v>65060</v>
          </cell>
        </row>
        <row r="1028">
          <cell r="A1028">
            <v>65061</v>
          </cell>
        </row>
        <row r="1029">
          <cell r="A1029">
            <v>65106</v>
          </cell>
        </row>
        <row r="1030">
          <cell r="A1030">
            <v>65126</v>
          </cell>
        </row>
        <row r="1031">
          <cell r="A1031">
            <v>65136</v>
          </cell>
        </row>
        <row r="1032">
          <cell r="A1032">
            <v>65168</v>
          </cell>
        </row>
        <row r="1033">
          <cell r="A1033">
            <v>65265</v>
          </cell>
        </row>
        <row r="1034">
          <cell r="A1034">
            <v>65300</v>
          </cell>
        </row>
        <row r="1035">
          <cell r="A1035">
            <v>65321</v>
          </cell>
        </row>
        <row r="1036">
          <cell r="A1036">
            <v>65334</v>
          </cell>
        </row>
        <row r="1037">
          <cell r="A1037">
            <v>65374</v>
          </cell>
        </row>
      </sheetData>
      <sheetData sheetId="6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b3.com.br/pt_br/market-data-e-indices/indices/indices-de-segmentos-e-setoriais/serie-historica-do-di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20950-057D-41CC-B4BD-B61460CDCB76}">
  <dimension ref="A1:P510"/>
  <sheetViews>
    <sheetView showGridLines="0" tabSelected="1" topLeftCell="A3" zoomScaleNormal="100" workbookViewId="0">
      <selection activeCell="D3" sqref="D3:D314"/>
    </sheetView>
  </sheetViews>
  <sheetFormatPr defaultRowHeight="14.4" x14ac:dyDescent="0.3"/>
  <cols>
    <col min="1" max="1" width="5.44140625" bestFit="1" customWidth="1"/>
    <col min="2" max="2" width="10.5546875" bestFit="1" customWidth="1"/>
    <col min="3" max="3" width="14.5546875" bestFit="1" customWidth="1"/>
    <col min="4" max="4" width="10.109375" bestFit="1" customWidth="1"/>
    <col min="5" max="6" width="12" bestFit="1" customWidth="1"/>
    <col min="7" max="7" width="10.109375" bestFit="1" customWidth="1"/>
    <col min="8" max="8" width="6.6640625" bestFit="1" customWidth="1"/>
    <col min="9" max="11" width="12" bestFit="1" customWidth="1"/>
    <col min="12" max="12" width="8.6640625" bestFit="1" customWidth="1"/>
    <col min="13" max="13" width="3.88671875" customWidth="1"/>
    <col min="14" max="14" width="2.6640625" customWidth="1"/>
    <col min="15" max="15" width="21" bestFit="1" customWidth="1"/>
    <col min="16" max="16" width="10.6640625" bestFit="1" customWidth="1"/>
    <col min="17" max="17" width="5" customWidth="1"/>
    <col min="18" max="18" width="21" bestFit="1" customWidth="1"/>
    <col min="19" max="19" width="10.6640625" bestFit="1" customWidth="1"/>
    <col min="20" max="20" width="5" customWidth="1"/>
    <col min="21" max="21" width="21" bestFit="1" customWidth="1"/>
    <col min="22" max="76" width="10.6640625" bestFit="1" customWidth="1"/>
  </cols>
  <sheetData>
    <row r="1" spans="1:16" x14ac:dyDescent="0.3">
      <c r="C1" s="17" t="s">
        <v>32</v>
      </c>
    </row>
    <row r="2" spans="1:16" ht="15.6" x14ac:dyDescent="0.3">
      <c r="A2" s="4" t="s">
        <v>0</v>
      </c>
      <c r="B2" s="5" t="s">
        <v>1</v>
      </c>
      <c r="C2" s="17">
        <v>45658</v>
      </c>
      <c r="D2" s="18" t="s">
        <v>7</v>
      </c>
      <c r="E2" s="19" t="s">
        <v>2</v>
      </c>
      <c r="F2" s="19" t="s">
        <v>3</v>
      </c>
      <c r="G2" s="23" t="s">
        <v>30</v>
      </c>
      <c r="H2" s="21" t="s">
        <v>5</v>
      </c>
      <c r="I2" s="22" t="s">
        <v>4</v>
      </c>
      <c r="J2" s="21" t="s">
        <v>2</v>
      </c>
      <c r="K2" s="21" t="s">
        <v>3</v>
      </c>
      <c r="L2" s="21" t="s">
        <v>6</v>
      </c>
      <c r="O2" s="26" t="s">
        <v>17</v>
      </c>
    </row>
    <row r="3" spans="1:16" x14ac:dyDescent="0.3">
      <c r="A3" s="6">
        <v>1</v>
      </c>
      <c r="B3" s="7">
        <v>44411</v>
      </c>
      <c r="C3" s="8">
        <v>9.0399999999999991</v>
      </c>
      <c r="D3" s="34">
        <v>744.52623200000005</v>
      </c>
      <c r="E3" s="11"/>
      <c r="F3" s="11">
        <v>1</v>
      </c>
      <c r="G3" s="11">
        <v>0</v>
      </c>
      <c r="H3" s="9">
        <v>4.1500000000000004</v>
      </c>
      <c r="I3" s="15">
        <v>1</v>
      </c>
      <c r="J3" s="15"/>
      <c r="K3" s="15">
        <v>1</v>
      </c>
      <c r="L3" s="15">
        <v>0</v>
      </c>
      <c r="O3" s="20" t="s">
        <v>32</v>
      </c>
    </row>
    <row r="4" spans="1:16" x14ac:dyDescent="0.3">
      <c r="A4">
        <f>+A3+1</f>
        <v>2</v>
      </c>
      <c r="B4" s="7">
        <v>44412</v>
      </c>
      <c r="C4" s="8">
        <v>9.0299999999999994</v>
      </c>
      <c r="D4" s="34">
        <v>745.01457300000004</v>
      </c>
      <c r="E4" s="12">
        <f>+(D4/D3-1)*100</f>
        <v>6.5590838712048516E-2</v>
      </c>
      <c r="F4" s="11">
        <f>+(1+E4/100)*F3</f>
        <v>1.0006559083871205</v>
      </c>
      <c r="G4" s="12">
        <f>+(F4-1)*100</f>
        <v>6.5590838712048516E-2</v>
      </c>
      <c r="H4" s="9">
        <v>4.1500000000000004</v>
      </c>
      <c r="I4" s="15">
        <f>+((H3/100+1)^(1/252))*I3</f>
        <v>1.0001613700890652</v>
      </c>
      <c r="J4" s="16">
        <f>+(I4/I3-1)*100</f>
        <v>1.6137008906524919E-2</v>
      </c>
      <c r="K4" s="15">
        <f>+(1+J4/100)*K3</f>
        <v>1.0001613700890652</v>
      </c>
      <c r="L4" s="16">
        <f>+(K4-1)*100</f>
        <v>1.6137008906524919E-2</v>
      </c>
      <c r="O4" s="13" t="s">
        <v>8</v>
      </c>
      <c r="P4" s="24">
        <v>44411</v>
      </c>
    </row>
    <row r="5" spans="1:16" x14ac:dyDescent="0.3">
      <c r="A5">
        <f t="shared" ref="A5:A68" si="0">+A4+1</f>
        <v>3</v>
      </c>
      <c r="B5" s="7">
        <v>44413</v>
      </c>
      <c r="C5" s="8">
        <v>9.32</v>
      </c>
      <c r="D5" s="34">
        <v>738.56813699999998</v>
      </c>
      <c r="E5" s="12">
        <f t="shared" ref="E5:E68" si="1">+(D5/D4-1)*100</f>
        <v>-0.86527649708135757</v>
      </c>
      <c r="F5" s="11">
        <f t="shared" ref="F5:F68" si="2">+(1+E5/100)*F4</f>
        <v>0.99199746799519073</v>
      </c>
      <c r="G5" s="12">
        <f t="shared" ref="G5:G68" si="3">+(F5-1)*100</f>
        <v>-0.80025320048092707</v>
      </c>
      <c r="H5" s="9">
        <v>5.15</v>
      </c>
      <c r="I5" s="15">
        <f t="shared" ref="I5:I68" si="4">+((H4/100+1)^(1/252))*I4</f>
        <v>1.0003227662184362</v>
      </c>
      <c r="J5" s="16">
        <f t="shared" ref="J5:J68" si="5">+(I5/I4-1)*100</f>
        <v>1.6137008906524919E-2</v>
      </c>
      <c r="K5" s="15">
        <f t="shared" ref="K5:K68" si="6">+(1+J5/100)*K4</f>
        <v>1.0003227662184362</v>
      </c>
      <c r="L5" s="16">
        <f t="shared" ref="L5:L68" si="7">+(K5-1)*100</f>
        <v>3.2276621843618791E-2</v>
      </c>
      <c r="O5" s="13" t="s">
        <v>9</v>
      </c>
      <c r="P5" s="24">
        <v>44861</v>
      </c>
    </row>
    <row r="6" spans="1:16" x14ac:dyDescent="0.3">
      <c r="A6">
        <f t="shared" si="0"/>
        <v>4</v>
      </c>
      <c r="B6" s="7">
        <v>44414</v>
      </c>
      <c r="C6" s="8">
        <v>9.2754999999999992</v>
      </c>
      <c r="D6" s="34">
        <v>739.851854</v>
      </c>
      <c r="E6" s="12">
        <f t="shared" si="1"/>
        <v>0.17381158700053856</v>
      </c>
      <c r="F6" s="11">
        <f t="shared" si="2"/>
        <v>0.9937216745373183</v>
      </c>
      <c r="G6" s="12">
        <f t="shared" si="3"/>
        <v>-0.62783254626816998</v>
      </c>
      <c r="H6" s="9">
        <v>5.15</v>
      </c>
      <c r="I6" s="15">
        <f t="shared" si="4"/>
        <v>1.0005221270529585</v>
      </c>
      <c r="J6" s="16">
        <f t="shared" si="5"/>
        <v>1.9929650834193957E-2</v>
      </c>
      <c r="K6" s="15">
        <f t="shared" si="6"/>
        <v>1.0005221270529585</v>
      </c>
      <c r="L6" s="16">
        <f t="shared" si="7"/>
        <v>5.2212705295850981E-2</v>
      </c>
    </row>
    <row r="7" spans="1:16" x14ac:dyDescent="0.3">
      <c r="A7">
        <f t="shared" si="0"/>
        <v>5</v>
      </c>
      <c r="B7" s="7">
        <v>44417</v>
      </c>
      <c r="C7" s="8">
        <v>9.3450000000000006</v>
      </c>
      <c r="D7" s="34">
        <v>738.51747599999999</v>
      </c>
      <c r="E7" s="12">
        <f t="shared" si="1"/>
        <v>-0.18035745842708284</v>
      </c>
      <c r="F7" s="11">
        <f t="shared" si="2"/>
        <v>0.99192942338128376</v>
      </c>
      <c r="G7" s="12">
        <f t="shared" si="3"/>
        <v>-0.80705766187162409</v>
      </c>
      <c r="H7" s="9">
        <v>5.15</v>
      </c>
      <c r="I7" s="15">
        <f t="shared" si="4"/>
        <v>1.000721527619399</v>
      </c>
      <c r="J7" s="16">
        <f t="shared" si="5"/>
        <v>1.9929650834193957E-2</v>
      </c>
      <c r="K7" s="15">
        <f t="shared" si="6"/>
        <v>1.000721527619399</v>
      </c>
      <c r="L7" s="16">
        <f t="shared" si="7"/>
        <v>7.2152761939903165E-2</v>
      </c>
      <c r="O7" s="27" t="s">
        <v>10</v>
      </c>
      <c r="P7" s="14">
        <f>((VLOOKUP(P5,B:G,5,FALSE)/VLOOKUP(P4,B:G,5,FALSE))-1)*100</f>
        <v>5.1881580983703879</v>
      </c>
    </row>
    <row r="8" spans="1:16" x14ac:dyDescent="0.3">
      <c r="A8">
        <f t="shared" si="0"/>
        <v>6</v>
      </c>
      <c r="B8" s="7">
        <v>44418</v>
      </c>
      <c r="C8" s="8">
        <v>9.2353000000000005</v>
      </c>
      <c r="D8" s="34">
        <v>741.29664700000001</v>
      </c>
      <c r="E8" s="12">
        <f t="shared" si="1"/>
        <v>0.37631756733134125</v>
      </c>
      <c r="F8" s="11">
        <f t="shared" si="2"/>
        <v>0.995662228056996</v>
      </c>
      <c r="G8" s="12">
        <f t="shared" si="3"/>
        <v>-0.43377719430039985</v>
      </c>
      <c r="H8" s="9">
        <v>5.15</v>
      </c>
      <c r="I8" s="15">
        <f t="shared" si="4"/>
        <v>1.0009209679256761</v>
      </c>
      <c r="J8" s="16">
        <f t="shared" si="5"/>
        <v>1.9929650834193957E-2</v>
      </c>
      <c r="K8" s="15">
        <f t="shared" si="6"/>
        <v>1.0009209679256761</v>
      </c>
      <c r="L8" s="16">
        <f t="shared" si="7"/>
        <v>9.209679256760861E-2</v>
      </c>
      <c r="O8" s="27" t="s">
        <v>6</v>
      </c>
      <c r="P8" s="14">
        <f>(((VLOOKUP(P5,B:L,10,FALSE)/VLOOKUP(P4,B:L,10,FALSE))-1)*100)</f>
        <v>12.84490486345684</v>
      </c>
    </row>
    <row r="9" spans="1:16" x14ac:dyDescent="0.3">
      <c r="A9">
        <f t="shared" si="0"/>
        <v>7</v>
      </c>
      <c r="B9" s="7">
        <v>44419</v>
      </c>
      <c r="C9" s="8">
        <v>9.2899999999999991</v>
      </c>
      <c r="D9" s="34">
        <v>740.300972</v>
      </c>
      <c r="E9" s="12">
        <f t="shared" si="1"/>
        <v>-0.13431532491472442</v>
      </c>
      <c r="F9" s="11">
        <f t="shared" si="2"/>
        <v>0.99432490110032812</v>
      </c>
      <c r="G9" s="12">
        <f t="shared" si="3"/>
        <v>-0.56750988996718821</v>
      </c>
      <c r="H9" s="9">
        <v>5.15</v>
      </c>
      <c r="I9" s="15">
        <f t="shared" si="4"/>
        <v>1.00112044797971</v>
      </c>
      <c r="J9" s="16">
        <f t="shared" si="5"/>
        <v>1.9929650834193957E-2</v>
      </c>
      <c r="K9" s="15">
        <f t="shared" si="6"/>
        <v>1.00112044797971</v>
      </c>
      <c r="L9" s="16">
        <f t="shared" si="7"/>
        <v>0.11204479797100042</v>
      </c>
      <c r="O9" s="27" t="s">
        <v>12</v>
      </c>
      <c r="P9" s="14">
        <f>P7/(((VLOOKUP(P5,B:L,10,FALSE)/VLOOKUP(P4,B:L,10,FALSE))-1)*100)*100</f>
        <v>40.390786490995801</v>
      </c>
    </row>
    <row r="10" spans="1:16" x14ac:dyDescent="0.3">
      <c r="A10">
        <f t="shared" si="0"/>
        <v>8</v>
      </c>
      <c r="B10" s="7">
        <v>44420</v>
      </c>
      <c r="C10" s="8">
        <v>9.4367000000000001</v>
      </c>
      <c r="D10" s="34">
        <v>737.21098800000004</v>
      </c>
      <c r="E10" s="12">
        <f t="shared" si="1"/>
        <v>-0.41739564270083518</v>
      </c>
      <c r="F10" s="11">
        <f t="shared" si="2"/>
        <v>0.99017463228884595</v>
      </c>
      <c r="G10" s="12">
        <f t="shared" si="3"/>
        <v>-0.98253677111540538</v>
      </c>
      <c r="H10" s="9">
        <v>5.15</v>
      </c>
      <c r="I10" s="15">
        <f t="shared" si="4"/>
        <v>1.001319967789422</v>
      </c>
      <c r="J10" s="16">
        <f t="shared" si="5"/>
        <v>1.9929650834193957E-2</v>
      </c>
      <c r="K10" s="15">
        <f t="shared" si="6"/>
        <v>1.001319967789422</v>
      </c>
      <c r="L10" s="16">
        <f t="shared" si="7"/>
        <v>0.13199677894220052</v>
      </c>
      <c r="O10" s="27" t="s">
        <v>11</v>
      </c>
      <c r="P10" s="14">
        <f>(((1+P7/100)^(252/NETWORKDAYS(P4,P5-1,Feriados!$A$1:$A$936)))-1)*100</f>
        <v>4.1836349505492088</v>
      </c>
    </row>
    <row r="11" spans="1:16" x14ac:dyDescent="0.3">
      <c r="A11">
        <f t="shared" si="0"/>
        <v>9</v>
      </c>
      <c r="B11" s="7">
        <v>44421</v>
      </c>
      <c r="C11" s="8">
        <v>9.5771999999999995</v>
      </c>
      <c r="D11" s="34">
        <v>734.28645800000004</v>
      </c>
      <c r="E11" s="12">
        <f t="shared" si="1"/>
        <v>-0.39670190048768372</v>
      </c>
      <c r="F11" s="11">
        <f t="shared" si="2"/>
        <v>0.98624659070440912</v>
      </c>
      <c r="G11" s="12">
        <f t="shared" si="3"/>
        <v>-1.3753409295590879</v>
      </c>
      <c r="H11" s="9">
        <v>5.15</v>
      </c>
      <c r="I11" s="15">
        <f t="shared" si="4"/>
        <v>1.0015195273627355</v>
      </c>
      <c r="J11" s="16">
        <f t="shared" si="5"/>
        <v>1.9929650834193957E-2</v>
      </c>
      <c r="K11" s="15">
        <f t="shared" si="6"/>
        <v>1.0015195273627355</v>
      </c>
      <c r="L11" s="16">
        <f t="shared" si="7"/>
        <v>0.15195273627355288</v>
      </c>
      <c r="O11" s="27" t="s">
        <v>16</v>
      </c>
      <c r="P11" s="14">
        <f>(((1+P8/100)^(252/NETWORKDAYS(P4,P5-1,Feriados!$A$1:$A$936)))-1)*100</f>
        <v>10.287316854748862</v>
      </c>
    </row>
    <row r="12" spans="1:16" x14ac:dyDescent="0.3">
      <c r="A12">
        <f t="shared" si="0"/>
        <v>10</v>
      </c>
      <c r="B12" s="7">
        <v>44424</v>
      </c>
      <c r="C12" s="8">
        <v>9.7449999999999992</v>
      </c>
      <c r="D12" s="34">
        <v>730.77153299999998</v>
      </c>
      <c r="E12" s="12">
        <f t="shared" si="1"/>
        <v>-0.47868579921435117</v>
      </c>
      <c r="F12" s="11">
        <f t="shared" si="2"/>
        <v>0.98152556832947147</v>
      </c>
      <c r="G12" s="12">
        <f t="shared" si="3"/>
        <v>-1.8474431670528535</v>
      </c>
      <c r="H12" s="9">
        <v>5.15</v>
      </c>
      <c r="I12" s="15">
        <f t="shared" si="4"/>
        <v>1.0017191267075751</v>
      </c>
      <c r="J12" s="16">
        <f t="shared" si="5"/>
        <v>1.9929650834193957E-2</v>
      </c>
      <c r="K12" s="15">
        <f t="shared" si="6"/>
        <v>1.0017191267075751</v>
      </c>
      <c r="L12" s="16">
        <f t="shared" si="7"/>
        <v>0.17191267075751249</v>
      </c>
      <c r="O12" s="27" t="s">
        <v>13</v>
      </c>
      <c r="P12" s="14">
        <f>MAX(G3:G377)</f>
        <v>5.3138697200396434</v>
      </c>
    </row>
    <row r="13" spans="1:16" x14ac:dyDescent="0.3">
      <c r="A13">
        <f t="shared" si="0"/>
        <v>11</v>
      </c>
      <c r="B13" s="7">
        <v>44425</v>
      </c>
      <c r="C13" s="8">
        <v>9.7668999999999997</v>
      </c>
      <c r="D13" s="34">
        <v>730.54997200000003</v>
      </c>
      <c r="E13" s="12">
        <f t="shared" si="1"/>
        <v>-3.0318778167282012E-2</v>
      </c>
      <c r="F13" s="11">
        <f t="shared" si="2"/>
        <v>0.98122798176975445</v>
      </c>
      <c r="G13" s="12">
        <f t="shared" si="3"/>
        <v>-1.8772018230245546</v>
      </c>
      <c r="H13" s="9">
        <v>5.15</v>
      </c>
      <c r="I13" s="15">
        <f t="shared" si="4"/>
        <v>1.0019187658318673</v>
      </c>
      <c r="J13" s="16">
        <f t="shared" si="5"/>
        <v>1.9929650834193957E-2</v>
      </c>
      <c r="K13" s="15">
        <f t="shared" si="6"/>
        <v>1.0019187658318673</v>
      </c>
      <c r="L13" s="16">
        <f t="shared" si="7"/>
        <v>0.19187658318673417</v>
      </c>
      <c r="O13" s="32" t="s">
        <v>1</v>
      </c>
      <c r="P13" s="33">
        <f>INDEX($B$2:$L$504,MATCH(P12,G2:G504,0),MATCH("Data",$B$2:$L$2,0))</f>
        <v>44852</v>
      </c>
    </row>
    <row r="14" spans="1:16" x14ac:dyDescent="0.3">
      <c r="A14">
        <f t="shared" si="0"/>
        <v>12</v>
      </c>
      <c r="B14" s="7">
        <v>44426</v>
      </c>
      <c r="C14" s="8">
        <v>10.036799999999999</v>
      </c>
      <c r="D14" s="34">
        <v>724.80552299999999</v>
      </c>
      <c r="E14" s="12">
        <f t="shared" si="1"/>
        <v>-0.78631842039137423</v>
      </c>
      <c r="F14" s="11">
        <f t="shared" si="2"/>
        <v>0.97351240540306438</v>
      </c>
      <c r="G14" s="12">
        <f t="shared" si="3"/>
        <v>-2.6487594596935615</v>
      </c>
      <c r="H14" s="9">
        <v>5.15</v>
      </c>
      <c r="I14" s="15">
        <f t="shared" si="4"/>
        <v>1.0021184447435398</v>
      </c>
      <c r="J14" s="16">
        <f t="shared" si="5"/>
        <v>1.9929650834193957E-2</v>
      </c>
      <c r="K14" s="15">
        <f t="shared" si="6"/>
        <v>1.0021184447435398</v>
      </c>
      <c r="L14" s="16">
        <f t="shared" si="7"/>
        <v>0.21184447435398379</v>
      </c>
      <c r="O14" s="27" t="s">
        <v>14</v>
      </c>
      <c r="P14" s="14">
        <f>MIN(G3:G377)</f>
        <v>-7.7087183141722138</v>
      </c>
    </row>
    <row r="15" spans="1:16" x14ac:dyDescent="0.3">
      <c r="A15">
        <f t="shared" si="0"/>
        <v>13</v>
      </c>
      <c r="B15" s="7">
        <v>44427</v>
      </c>
      <c r="C15" s="8">
        <v>9.8804999999999996</v>
      </c>
      <c r="D15" s="34">
        <v>728.55312600000002</v>
      </c>
      <c r="E15" s="12">
        <f t="shared" si="1"/>
        <v>0.51704945410577796</v>
      </c>
      <c r="F15" s="11">
        <f t="shared" si="2"/>
        <v>0.97854594598085298</v>
      </c>
      <c r="G15" s="12">
        <f t="shared" si="3"/>
        <v>-2.1454054019147017</v>
      </c>
      <c r="H15" s="9">
        <v>5.15</v>
      </c>
      <c r="I15" s="15">
        <f t="shared" si="4"/>
        <v>1.0023181634505223</v>
      </c>
      <c r="J15" s="16">
        <f t="shared" si="5"/>
        <v>1.9929650834193957E-2</v>
      </c>
      <c r="K15" s="15">
        <f t="shared" si="6"/>
        <v>1.0023181634505223</v>
      </c>
      <c r="L15" s="16">
        <f t="shared" si="7"/>
        <v>0.23181634505222704</v>
      </c>
      <c r="O15" s="32" t="s">
        <v>1</v>
      </c>
      <c r="P15" s="33">
        <f>INDEX($B$2:$L$504,MATCH(P14,G2:G504,0),MATCH("Data",$B$2:$L$2,0))</f>
        <v>44497</v>
      </c>
    </row>
    <row r="16" spans="1:16" x14ac:dyDescent="0.3">
      <c r="A16">
        <f t="shared" si="0"/>
        <v>14</v>
      </c>
      <c r="B16" s="7">
        <v>44428</v>
      </c>
      <c r="C16" s="8">
        <v>9.7235999999999994</v>
      </c>
      <c r="D16" s="34">
        <v>732.33026199999995</v>
      </c>
      <c r="E16" s="12">
        <f t="shared" si="1"/>
        <v>0.51844345528206937</v>
      </c>
      <c r="F16" s="11">
        <f t="shared" si="2"/>
        <v>0.98361915339471873</v>
      </c>
      <c r="G16" s="12">
        <f t="shared" si="3"/>
        <v>-1.6380846605281274</v>
      </c>
      <c r="H16" s="9">
        <v>5.15</v>
      </c>
      <c r="I16" s="15">
        <f t="shared" si="4"/>
        <v>1.0025179219607456</v>
      </c>
      <c r="J16" s="16">
        <f t="shared" si="5"/>
        <v>1.9929650834193957E-2</v>
      </c>
      <c r="K16" s="15">
        <f t="shared" si="6"/>
        <v>1.0025179219607456</v>
      </c>
      <c r="L16" s="16">
        <f t="shared" si="7"/>
        <v>0.25179219607456282</v>
      </c>
      <c r="O16" s="27" t="s">
        <v>15</v>
      </c>
      <c r="P16" s="14">
        <f>_xlfn.STDEV.S(E4:E377)*SQRT(252)</f>
        <v>6.5911615113386626</v>
      </c>
    </row>
    <row r="17" spans="1:16" x14ac:dyDescent="0.3">
      <c r="A17">
        <f t="shared" si="0"/>
        <v>15</v>
      </c>
      <c r="B17" s="7">
        <v>44431</v>
      </c>
      <c r="C17" s="8">
        <v>9.9046000000000003</v>
      </c>
      <c r="D17" s="34">
        <v>728.562185</v>
      </c>
      <c r="E17" s="12">
        <f t="shared" si="1"/>
        <v>-0.51453247196275864</v>
      </c>
      <c r="F17" s="11">
        <f t="shared" si="2"/>
        <v>0.97855811345005772</v>
      </c>
      <c r="G17" s="12">
        <f t="shared" si="3"/>
        <v>-2.1441886549942279</v>
      </c>
      <c r="H17" s="9">
        <v>5.15</v>
      </c>
      <c r="I17" s="15">
        <f t="shared" si="4"/>
        <v>1.0027177202821427</v>
      </c>
      <c r="J17" s="16">
        <f t="shared" si="5"/>
        <v>1.9929650834193957E-2</v>
      </c>
      <c r="K17" s="15">
        <f t="shared" si="6"/>
        <v>1.0027177202821427</v>
      </c>
      <c r="L17" s="16">
        <f t="shared" si="7"/>
        <v>0.27177202821426771</v>
      </c>
    </row>
    <row r="18" spans="1:16" x14ac:dyDescent="0.3">
      <c r="A18">
        <f t="shared" si="0"/>
        <v>16</v>
      </c>
      <c r="B18" s="7">
        <v>44432</v>
      </c>
      <c r="C18" s="8">
        <v>9.7474000000000007</v>
      </c>
      <c r="D18" s="34">
        <v>732.33763599999997</v>
      </c>
      <c r="E18" s="12">
        <f t="shared" si="1"/>
        <v>0.51820573147094429</v>
      </c>
      <c r="F18" s="11">
        <f t="shared" si="2"/>
        <v>0.98362905767972986</v>
      </c>
      <c r="G18" s="12">
        <f t="shared" si="3"/>
        <v>-1.6370942320270143</v>
      </c>
      <c r="H18" s="9">
        <v>5.15</v>
      </c>
      <c r="I18" s="15">
        <f t="shared" si="4"/>
        <v>1.0029175584226475</v>
      </c>
      <c r="J18" s="16">
        <f t="shared" si="5"/>
        <v>1.9929650834193957E-2</v>
      </c>
      <c r="K18" s="15">
        <f t="shared" si="6"/>
        <v>1.0029175584226475</v>
      </c>
      <c r="L18" s="16">
        <f t="shared" si="7"/>
        <v>0.29175584226475149</v>
      </c>
      <c r="O18" s="27" t="s">
        <v>18</v>
      </c>
      <c r="P18" s="14">
        <f>+VLOOKUP(P4,B2:L504,2,FALSE)</f>
        <v>9.0399999999999991</v>
      </c>
    </row>
    <row r="19" spans="1:16" x14ac:dyDescent="0.3">
      <c r="A19">
        <f t="shared" si="0"/>
        <v>17</v>
      </c>
      <c r="B19" s="7">
        <v>44433</v>
      </c>
      <c r="C19" s="8">
        <v>9.5587999999999997</v>
      </c>
      <c r="D19" s="34">
        <v>736.83534899999995</v>
      </c>
      <c r="E19" s="12">
        <f t="shared" si="1"/>
        <v>0.61415838527243416</v>
      </c>
      <c r="F19" s="11">
        <f t="shared" si="2"/>
        <v>0.9896700980174461</v>
      </c>
      <c r="G19" s="12">
        <f t="shared" si="3"/>
        <v>-1.0329901982553902</v>
      </c>
      <c r="H19" s="9">
        <v>5.15</v>
      </c>
      <c r="I19" s="15">
        <f t="shared" si="4"/>
        <v>1.003117436390196</v>
      </c>
      <c r="J19" s="16">
        <f t="shared" si="5"/>
        <v>1.9929650834193957E-2</v>
      </c>
      <c r="K19" s="15">
        <f t="shared" si="6"/>
        <v>1.003117436390196</v>
      </c>
      <c r="L19" s="16">
        <f t="shared" si="7"/>
        <v>0.31174363901960156</v>
      </c>
      <c r="O19" s="27" t="s">
        <v>19</v>
      </c>
      <c r="P19" s="14">
        <f>+VLOOKUP(P5,B2:L504,2,FALSE)</f>
        <v>11.896100000000001</v>
      </c>
    </row>
    <row r="20" spans="1:16" x14ac:dyDescent="0.3">
      <c r="A20">
        <f t="shared" si="0"/>
        <v>18</v>
      </c>
      <c r="B20" s="7">
        <v>44434</v>
      </c>
      <c r="C20" s="8">
        <v>9.5691000000000006</v>
      </c>
      <c r="D20" s="34">
        <v>736.87083399999995</v>
      </c>
      <c r="E20" s="12">
        <f t="shared" si="1"/>
        <v>4.8158655862717836E-3</v>
      </c>
      <c r="F20" s="11">
        <f t="shared" si="2"/>
        <v>0.98971775919911409</v>
      </c>
      <c r="G20" s="12">
        <f t="shared" si="3"/>
        <v>-1.0282240800885911</v>
      </c>
      <c r="H20" s="9">
        <v>5.15</v>
      </c>
      <c r="I20" s="15">
        <f t="shared" si="4"/>
        <v>1.0033173541927256</v>
      </c>
      <c r="J20" s="16">
        <f t="shared" si="5"/>
        <v>1.9929650834193957E-2</v>
      </c>
      <c r="K20" s="15">
        <f t="shared" si="6"/>
        <v>1.0033173541927256</v>
      </c>
      <c r="L20" s="16">
        <f t="shared" si="7"/>
        <v>0.33173541927256078</v>
      </c>
      <c r="O20" s="28" t="s">
        <v>22</v>
      </c>
      <c r="P20" s="14">
        <f>+P18-P19</f>
        <v>-2.8561000000000014</v>
      </c>
    </row>
    <row r="21" spans="1:16" x14ac:dyDescent="0.3">
      <c r="A21">
        <f t="shared" si="0"/>
        <v>19</v>
      </c>
      <c r="B21" s="7">
        <v>44435</v>
      </c>
      <c r="C21" s="8">
        <v>9.5015000000000001</v>
      </c>
      <c r="D21" s="34">
        <v>738.65789299999994</v>
      </c>
      <c r="E21" s="12">
        <f t="shared" si="1"/>
        <v>0.24251998010278442</v>
      </c>
      <c r="F21" s="11">
        <f t="shared" si="2"/>
        <v>0.99211802251179748</v>
      </c>
      <c r="G21" s="12">
        <f t="shared" si="3"/>
        <v>-0.78819774882025184</v>
      </c>
      <c r="H21" s="9">
        <v>5.15</v>
      </c>
      <c r="I21" s="15">
        <f t="shared" si="4"/>
        <v>1.0035173118381751</v>
      </c>
      <c r="J21" s="16">
        <f t="shared" si="5"/>
        <v>1.9929650834193957E-2</v>
      </c>
      <c r="K21" s="15">
        <f t="shared" si="6"/>
        <v>1.0035173118381751</v>
      </c>
      <c r="L21" s="16">
        <f t="shared" si="7"/>
        <v>0.35173118381750523</v>
      </c>
      <c r="O21" s="27" t="s">
        <v>23</v>
      </c>
      <c r="P21" s="14">
        <f>MAX(C3:C504)</f>
        <v>13.565</v>
      </c>
    </row>
    <row r="22" spans="1:16" x14ac:dyDescent="0.3">
      <c r="A22">
        <f t="shared" si="0"/>
        <v>20</v>
      </c>
      <c r="B22" s="7">
        <v>44438</v>
      </c>
      <c r="C22" s="8">
        <v>9.4827999999999992</v>
      </c>
      <c r="D22" s="34">
        <v>739.344784</v>
      </c>
      <c r="E22" s="12">
        <f t="shared" si="1"/>
        <v>9.2991763373739822E-2</v>
      </c>
      <c r="F22" s="11">
        <f t="shared" si="2"/>
        <v>0.99304061055567983</v>
      </c>
      <c r="G22" s="12">
        <f t="shared" si="3"/>
        <v>-0.69593894443201743</v>
      </c>
      <c r="H22" s="9">
        <v>5.15</v>
      </c>
      <c r="I22" s="15">
        <f t="shared" si="4"/>
        <v>1.0037173093344851</v>
      </c>
      <c r="J22" s="16">
        <f t="shared" si="5"/>
        <v>1.9929650834193957E-2</v>
      </c>
      <c r="K22" s="15">
        <f t="shared" si="6"/>
        <v>1.0037173093344851</v>
      </c>
      <c r="L22" s="16">
        <f t="shared" si="7"/>
        <v>0.37173093344851083</v>
      </c>
      <c r="O22" s="32" t="s">
        <v>1</v>
      </c>
      <c r="P22" s="33">
        <f>INDEX($B$2:$L$504,MATCH(P21,C2:C504,0),MATCH("Data",$B$2:$L$2,0))</f>
        <v>44763</v>
      </c>
    </row>
    <row r="23" spans="1:16" x14ac:dyDescent="0.3">
      <c r="A23">
        <f t="shared" si="0"/>
        <v>21</v>
      </c>
      <c r="B23" s="7">
        <v>44439</v>
      </c>
      <c r="C23" s="8">
        <v>9.7169000000000008</v>
      </c>
      <c r="D23" s="34">
        <v>734.36965099999998</v>
      </c>
      <c r="E23" s="12">
        <f t="shared" si="1"/>
        <v>-0.6729110839307717</v>
      </c>
      <c r="F23" s="11">
        <f t="shared" si="2"/>
        <v>0.98635833021931685</v>
      </c>
      <c r="G23" s="12">
        <f t="shared" si="3"/>
        <v>-1.3641669780683152</v>
      </c>
      <c r="H23" s="9">
        <v>5.15</v>
      </c>
      <c r="I23" s="15">
        <f t="shared" si="4"/>
        <v>1.0039173466895979</v>
      </c>
      <c r="J23" s="16">
        <f t="shared" si="5"/>
        <v>1.9929650834193957E-2</v>
      </c>
      <c r="K23" s="15">
        <f t="shared" si="6"/>
        <v>1.0039173466895979</v>
      </c>
      <c r="L23" s="16">
        <f t="shared" si="7"/>
        <v>0.3917346689597867</v>
      </c>
      <c r="O23" s="27" t="s">
        <v>24</v>
      </c>
      <c r="P23" s="14">
        <f>MIN(C3:C504)</f>
        <v>9.0299999999999994</v>
      </c>
    </row>
    <row r="24" spans="1:16" x14ac:dyDescent="0.3">
      <c r="A24">
        <f t="shared" si="0"/>
        <v>22</v>
      </c>
      <c r="B24" s="7">
        <v>44440</v>
      </c>
      <c r="C24" s="8">
        <v>9.7149000000000001</v>
      </c>
      <c r="D24" s="34">
        <v>734.68447500000002</v>
      </c>
      <c r="E24" s="12">
        <f t="shared" si="1"/>
        <v>4.2869963317704318E-2</v>
      </c>
      <c r="F24" s="11">
        <f t="shared" si="2"/>
        <v>0.98678118167366302</v>
      </c>
      <c r="G24" s="12">
        <f t="shared" si="3"/>
        <v>-1.3218818326336979</v>
      </c>
      <c r="H24" s="9">
        <v>5.15</v>
      </c>
      <c r="I24" s="15">
        <f t="shared" si="4"/>
        <v>1.004117423911457</v>
      </c>
      <c r="J24" s="16">
        <f t="shared" si="5"/>
        <v>1.9929650834193957E-2</v>
      </c>
      <c r="K24" s="15">
        <f t="shared" si="6"/>
        <v>1.004117423911457</v>
      </c>
      <c r="L24" s="16">
        <f t="shared" si="7"/>
        <v>0.41174239114569744</v>
      </c>
      <c r="O24" s="32" t="s">
        <v>1</v>
      </c>
      <c r="P24" s="33">
        <f>INDEX(B2:L504,MATCH(P23,C2:C504,0),MATCH("Data",B2:L2,0))</f>
        <v>44412</v>
      </c>
    </row>
    <row r="25" spans="1:16" x14ac:dyDescent="0.3">
      <c r="A25">
        <f t="shared" si="0"/>
        <v>23</v>
      </c>
      <c r="B25" s="7">
        <v>44441</v>
      </c>
      <c r="C25" s="8">
        <v>9.9290000000000003</v>
      </c>
      <c r="D25" s="34">
        <v>730.211229</v>
      </c>
      <c r="E25" s="12">
        <f t="shared" si="1"/>
        <v>-0.60886627555318817</v>
      </c>
      <c r="F25" s="11">
        <f t="shared" si="2"/>
        <v>0.98077300384494681</v>
      </c>
      <c r="G25" s="12">
        <f t="shared" si="3"/>
        <v>-1.9226996155053189</v>
      </c>
      <c r="H25" s="9">
        <v>5.15</v>
      </c>
      <c r="I25" s="15">
        <f t="shared" si="4"/>
        <v>1.0043175410080079</v>
      </c>
      <c r="J25" s="16">
        <f t="shared" si="5"/>
        <v>1.9929650834193957E-2</v>
      </c>
      <c r="K25" s="15">
        <f t="shared" si="6"/>
        <v>1.0043175410080079</v>
      </c>
      <c r="L25" s="16">
        <f t="shared" si="7"/>
        <v>0.43175410080078525</v>
      </c>
      <c r="O25" s="28" t="s">
        <v>21</v>
      </c>
      <c r="P25" s="14">
        <f>+P21-P23</f>
        <v>4.5350000000000001</v>
      </c>
    </row>
    <row r="26" spans="1:16" x14ac:dyDescent="0.3">
      <c r="A26">
        <f t="shared" si="0"/>
        <v>24</v>
      </c>
      <c r="B26" s="7">
        <v>44442</v>
      </c>
      <c r="C26" s="8">
        <v>9.9780999999999995</v>
      </c>
      <c r="D26" s="34">
        <v>729.40423199999998</v>
      </c>
      <c r="E26" s="12">
        <f t="shared" si="1"/>
        <v>-0.11051555604056906</v>
      </c>
      <c r="F26" s="11">
        <f t="shared" si="2"/>
        <v>0.97968909710625174</v>
      </c>
      <c r="G26" s="12">
        <f t="shared" si="3"/>
        <v>-2.0310902893748262</v>
      </c>
      <c r="H26" s="9">
        <v>5.15</v>
      </c>
      <c r="I26" s="15">
        <f t="shared" si="4"/>
        <v>1.0045176979871973</v>
      </c>
      <c r="J26" s="16">
        <f t="shared" si="5"/>
        <v>1.9929650834193957E-2</v>
      </c>
      <c r="K26" s="15">
        <f t="shared" si="6"/>
        <v>1.0045176979871973</v>
      </c>
      <c r="L26" s="16">
        <f t="shared" si="7"/>
        <v>0.45176979871972556</v>
      </c>
      <c r="O26" s="27" t="s">
        <v>20</v>
      </c>
      <c r="P26" s="14">
        <f>AVERAGE(C3:C504)</f>
        <v>11.612976923076911</v>
      </c>
    </row>
    <row r="27" spans="1:16" x14ac:dyDescent="0.3">
      <c r="A27">
        <f t="shared" si="0"/>
        <v>25</v>
      </c>
      <c r="B27" s="7">
        <v>44445</v>
      </c>
      <c r="C27" s="8">
        <v>9.9499999999999993</v>
      </c>
      <c r="D27" s="34">
        <v>730.29767800000002</v>
      </c>
      <c r="E27" s="12">
        <f t="shared" si="1"/>
        <v>0.1224898294804655</v>
      </c>
      <c r="F27" s="11">
        <f t="shared" si="2"/>
        <v>0.98088911661073586</v>
      </c>
      <c r="G27" s="12">
        <f t="shared" si="3"/>
        <v>-1.9110883389264144</v>
      </c>
      <c r="H27" s="9">
        <v>5.15</v>
      </c>
      <c r="I27" s="15">
        <f t="shared" si="4"/>
        <v>1.0047178948569737</v>
      </c>
      <c r="J27" s="16">
        <f t="shared" si="5"/>
        <v>1.9929650834193957E-2</v>
      </c>
      <c r="K27" s="15">
        <f t="shared" si="6"/>
        <v>1.0047178948569737</v>
      </c>
      <c r="L27" s="16">
        <f t="shared" si="7"/>
        <v>0.47178948569737145</v>
      </c>
    </row>
    <row r="28" spans="1:16" x14ac:dyDescent="0.3">
      <c r="A28">
        <f t="shared" si="0"/>
        <v>26</v>
      </c>
      <c r="B28" s="7">
        <v>44447</v>
      </c>
      <c r="C28" s="8">
        <v>10.2066</v>
      </c>
      <c r="D28" s="34">
        <v>724.95813699999997</v>
      </c>
      <c r="E28" s="12">
        <f t="shared" si="1"/>
        <v>-0.73114582735945843</v>
      </c>
      <c r="F28" s="11">
        <f t="shared" si="2"/>
        <v>0.97371738676361341</v>
      </c>
      <c r="G28" s="12">
        <f t="shared" si="3"/>
        <v>-2.6282613236386587</v>
      </c>
      <c r="H28" s="9">
        <v>5.15</v>
      </c>
      <c r="I28" s="15">
        <f t="shared" si="4"/>
        <v>1.0049181316252873</v>
      </c>
      <c r="J28" s="16">
        <f t="shared" si="5"/>
        <v>1.9929650834193957E-2</v>
      </c>
      <c r="K28" s="15">
        <f t="shared" si="6"/>
        <v>1.0049181316252873</v>
      </c>
      <c r="L28" s="16">
        <f t="shared" si="7"/>
        <v>0.49181316252873142</v>
      </c>
    </row>
    <row r="29" spans="1:16" x14ac:dyDescent="0.3">
      <c r="A29">
        <f t="shared" si="0"/>
        <v>27</v>
      </c>
      <c r="B29" s="7">
        <v>44448</v>
      </c>
      <c r="C29" s="8">
        <v>10.3994</v>
      </c>
      <c r="D29" s="34">
        <v>721.05956600000002</v>
      </c>
      <c r="E29" s="12">
        <f t="shared" si="1"/>
        <v>-0.53776498269719752</v>
      </c>
      <c r="F29" s="11">
        <f t="shared" si="2"/>
        <v>0.96848107562716446</v>
      </c>
      <c r="G29" s="12">
        <f t="shared" si="3"/>
        <v>-3.1518924372835544</v>
      </c>
      <c r="H29" s="9">
        <v>5.15</v>
      </c>
      <c r="I29" s="15">
        <f t="shared" si="4"/>
        <v>1.0051184083000897</v>
      </c>
      <c r="J29" s="16">
        <f t="shared" si="5"/>
        <v>1.9929650834193957E-2</v>
      </c>
      <c r="K29" s="15">
        <f t="shared" si="6"/>
        <v>1.0051184083000897</v>
      </c>
      <c r="L29" s="16">
        <f t="shared" si="7"/>
        <v>0.51184083000896941</v>
      </c>
    </row>
    <row r="30" spans="1:16" x14ac:dyDescent="0.3">
      <c r="A30">
        <f t="shared" si="0"/>
        <v>28</v>
      </c>
      <c r="B30" s="7">
        <v>44449</v>
      </c>
      <c r="C30" s="8">
        <v>10.291399999999999</v>
      </c>
      <c r="D30" s="34">
        <v>723.67743299999995</v>
      </c>
      <c r="E30" s="12">
        <f t="shared" si="1"/>
        <v>0.36305835515397789</v>
      </c>
      <c r="F30" s="11">
        <f t="shared" si="2"/>
        <v>0.971997227090314</v>
      </c>
      <c r="G30" s="12">
        <f t="shared" si="3"/>
        <v>-2.8002772909686002</v>
      </c>
      <c r="H30" s="9">
        <v>5.15</v>
      </c>
      <c r="I30" s="15">
        <f t="shared" si="4"/>
        <v>1.005318724889334</v>
      </c>
      <c r="J30" s="16">
        <f t="shared" si="5"/>
        <v>1.9929650834193957E-2</v>
      </c>
      <c r="K30" s="15">
        <f t="shared" si="6"/>
        <v>1.005318724889334</v>
      </c>
      <c r="L30" s="16">
        <f t="shared" si="7"/>
        <v>0.53187248893340477</v>
      </c>
    </row>
    <row r="31" spans="1:16" x14ac:dyDescent="0.3">
      <c r="A31">
        <f t="shared" si="0"/>
        <v>29</v>
      </c>
      <c r="B31" s="7">
        <v>44452</v>
      </c>
      <c r="C31" s="8">
        <v>10.238300000000001</v>
      </c>
      <c r="D31" s="34">
        <v>725.10937000000001</v>
      </c>
      <c r="E31" s="12">
        <f t="shared" si="1"/>
        <v>0.19786951129094899</v>
      </c>
      <c r="F31" s="11">
        <f t="shared" si="2"/>
        <v>0.97392051325331919</v>
      </c>
      <c r="G31" s="12">
        <f t="shared" si="3"/>
        <v>-2.6079486746680813</v>
      </c>
      <c r="H31" s="9">
        <v>5.15</v>
      </c>
      <c r="I31" s="15">
        <f t="shared" si="4"/>
        <v>1.0055190814009753</v>
      </c>
      <c r="J31" s="16">
        <f t="shared" si="5"/>
        <v>1.9929650834193957E-2</v>
      </c>
      <c r="K31" s="15">
        <f t="shared" si="6"/>
        <v>1.0055190814009753</v>
      </c>
      <c r="L31" s="16">
        <f t="shared" si="7"/>
        <v>0.55190814009753453</v>
      </c>
    </row>
    <row r="32" spans="1:16" x14ac:dyDescent="0.3">
      <c r="A32">
        <f t="shared" si="0"/>
        <v>30</v>
      </c>
      <c r="B32" s="7">
        <v>44453</v>
      </c>
      <c r="C32" s="8">
        <v>10.1454</v>
      </c>
      <c r="D32" s="34">
        <v>727.40695700000003</v>
      </c>
      <c r="E32" s="12">
        <f t="shared" si="1"/>
        <v>0.31686075164081284</v>
      </c>
      <c r="F32" s="11">
        <f t="shared" si="2"/>
        <v>0.97700648511199772</v>
      </c>
      <c r="G32" s="12">
        <f t="shared" si="3"/>
        <v>-2.2993514888002275</v>
      </c>
      <c r="H32" s="9">
        <v>5.15</v>
      </c>
      <c r="I32" s="15">
        <f t="shared" si="4"/>
        <v>1.0057194778429697</v>
      </c>
      <c r="J32" s="16">
        <f t="shared" si="5"/>
        <v>1.9929650834193957E-2</v>
      </c>
      <c r="K32" s="15">
        <f t="shared" si="6"/>
        <v>1.0057194778429697</v>
      </c>
      <c r="L32" s="16">
        <f t="shared" si="7"/>
        <v>0.57194778429696669</v>
      </c>
    </row>
    <row r="33" spans="1:12" x14ac:dyDescent="0.3">
      <c r="A33">
        <f t="shared" si="0"/>
        <v>31</v>
      </c>
      <c r="B33" s="7">
        <v>44454</v>
      </c>
      <c r="C33" s="8">
        <v>10.225199999999999</v>
      </c>
      <c r="D33" s="34">
        <v>725.95429000000001</v>
      </c>
      <c r="E33" s="12">
        <f t="shared" si="1"/>
        <v>-0.199704853798921</v>
      </c>
      <c r="F33" s="11">
        <f t="shared" si="2"/>
        <v>0.9750553557392988</v>
      </c>
      <c r="G33" s="12">
        <f t="shared" si="3"/>
        <v>-2.4944644260701199</v>
      </c>
      <c r="H33" s="9">
        <v>5.15</v>
      </c>
      <c r="I33" s="15">
        <f t="shared" si="4"/>
        <v>1.0059199142232753</v>
      </c>
      <c r="J33" s="16">
        <f t="shared" si="5"/>
        <v>1.9929650834193957E-2</v>
      </c>
      <c r="K33" s="15">
        <f t="shared" si="6"/>
        <v>1.0059199142232753</v>
      </c>
      <c r="L33" s="16">
        <f t="shared" si="7"/>
        <v>0.59199142232753132</v>
      </c>
    </row>
    <row r="34" spans="1:12" x14ac:dyDescent="0.3">
      <c r="A34">
        <f t="shared" si="0"/>
        <v>32</v>
      </c>
      <c r="B34" s="7">
        <v>44455</v>
      </c>
      <c r="C34" s="8">
        <v>10.2308</v>
      </c>
      <c r="D34" s="34">
        <v>726.11358499999994</v>
      </c>
      <c r="E34" s="12">
        <f t="shared" si="1"/>
        <v>2.1942841607835994E-2</v>
      </c>
      <c r="F34" s="11">
        <f t="shared" si="2"/>
        <v>0.97526931059159738</v>
      </c>
      <c r="G34" s="12">
        <f t="shared" si="3"/>
        <v>-2.4730689408402617</v>
      </c>
      <c r="H34" s="9">
        <v>5.15</v>
      </c>
      <c r="I34" s="15">
        <f t="shared" si="4"/>
        <v>1.0061203905498517</v>
      </c>
      <c r="J34" s="16">
        <f t="shared" si="5"/>
        <v>1.9929650834193957E-2</v>
      </c>
      <c r="K34" s="15">
        <f t="shared" si="6"/>
        <v>1.0061203905498517</v>
      </c>
      <c r="L34" s="16">
        <f t="shared" si="7"/>
        <v>0.61203905498516953</v>
      </c>
    </row>
    <row r="35" spans="1:12" x14ac:dyDescent="0.3">
      <c r="A35">
        <f t="shared" si="0"/>
        <v>33</v>
      </c>
      <c r="B35" s="7">
        <v>44456</v>
      </c>
      <c r="C35" s="8">
        <v>10.31</v>
      </c>
      <c r="D35" s="34">
        <v>724.68416400000001</v>
      </c>
      <c r="E35" s="12">
        <f t="shared" si="1"/>
        <v>-0.19685914566657248</v>
      </c>
      <c r="F35" s="11">
        <f t="shared" si="2"/>
        <v>0.97334940375881851</v>
      </c>
      <c r="G35" s="12">
        <f t="shared" si="3"/>
        <v>-2.665059624118149</v>
      </c>
      <c r="H35" s="9">
        <v>5.15</v>
      </c>
      <c r="I35" s="15">
        <f t="shared" si="4"/>
        <v>1.00632090683066</v>
      </c>
      <c r="J35" s="16">
        <f t="shared" si="5"/>
        <v>1.9929650834193957E-2</v>
      </c>
      <c r="K35" s="15">
        <f t="shared" si="6"/>
        <v>1.00632090683066</v>
      </c>
      <c r="L35" s="16">
        <f t="shared" si="7"/>
        <v>0.63209068306600003</v>
      </c>
    </row>
    <row r="36" spans="1:12" x14ac:dyDescent="0.3">
      <c r="A36">
        <f t="shared" si="0"/>
        <v>34</v>
      </c>
      <c r="B36" s="7">
        <v>44459</v>
      </c>
      <c r="C36" s="8">
        <v>10.23</v>
      </c>
      <c r="D36" s="34">
        <v>726.69242099999997</v>
      </c>
      <c r="E36" s="12">
        <f t="shared" si="1"/>
        <v>0.27712168966340656</v>
      </c>
      <c r="F36" s="11">
        <f t="shared" si="2"/>
        <v>0.97604676607284369</v>
      </c>
      <c r="G36" s="12">
        <f t="shared" si="3"/>
        <v>-2.3953233927156314</v>
      </c>
      <c r="H36" s="9">
        <v>5.15</v>
      </c>
      <c r="I36" s="15">
        <f t="shared" si="4"/>
        <v>1.0065214630736627</v>
      </c>
      <c r="J36" s="16">
        <f t="shared" si="5"/>
        <v>1.9929650834193957E-2</v>
      </c>
      <c r="K36" s="15">
        <f t="shared" si="6"/>
        <v>1.0065214630736627</v>
      </c>
      <c r="L36" s="16">
        <f t="shared" si="7"/>
        <v>0.65214630736627477</v>
      </c>
    </row>
    <row r="37" spans="1:12" x14ac:dyDescent="0.3">
      <c r="A37">
        <f t="shared" si="0"/>
        <v>35</v>
      </c>
      <c r="B37" s="7">
        <v>44460</v>
      </c>
      <c r="C37" s="8">
        <v>9.9540000000000006</v>
      </c>
      <c r="D37" s="34">
        <v>732.96447699999999</v>
      </c>
      <c r="E37" s="12">
        <f t="shared" si="1"/>
        <v>0.86309638283676993</v>
      </c>
      <c r="F37" s="11">
        <f t="shared" si="2"/>
        <v>0.9844709904056137</v>
      </c>
      <c r="G37" s="12">
        <f t="shared" si="3"/>
        <v>-1.55290095943863</v>
      </c>
      <c r="H37" s="9">
        <v>5.15</v>
      </c>
      <c r="I37" s="15">
        <f t="shared" si="4"/>
        <v>1.0067220592868245</v>
      </c>
      <c r="J37" s="16">
        <f t="shared" si="5"/>
        <v>1.9929650834193957E-2</v>
      </c>
      <c r="K37" s="15">
        <f t="shared" si="6"/>
        <v>1.0067220592868245</v>
      </c>
      <c r="L37" s="16">
        <f t="shared" si="7"/>
        <v>0.67220592868244555</v>
      </c>
    </row>
    <row r="38" spans="1:12" x14ac:dyDescent="0.3">
      <c r="A38">
        <f t="shared" si="0"/>
        <v>36</v>
      </c>
      <c r="B38" s="7">
        <v>44461</v>
      </c>
      <c r="C38" s="8">
        <v>9.9182000000000006</v>
      </c>
      <c r="D38" s="34">
        <v>734.021703</v>
      </c>
      <c r="E38" s="12">
        <f t="shared" si="1"/>
        <v>0.14423973237109866</v>
      </c>
      <c r="F38" s="11">
        <f t="shared" si="2"/>
        <v>0.98589098872744585</v>
      </c>
      <c r="G38" s="12">
        <f t="shared" si="3"/>
        <v>-1.4109011272554151</v>
      </c>
      <c r="H38" s="9">
        <v>5.15</v>
      </c>
      <c r="I38" s="15">
        <f t="shared" si="4"/>
        <v>1.0069226954781112</v>
      </c>
      <c r="J38" s="16">
        <f t="shared" si="5"/>
        <v>1.9929650834193957E-2</v>
      </c>
      <c r="K38" s="15">
        <f t="shared" si="6"/>
        <v>1.0069226954781112</v>
      </c>
      <c r="L38" s="16">
        <f t="shared" si="7"/>
        <v>0.6922695478111196</v>
      </c>
    </row>
    <row r="39" spans="1:12" x14ac:dyDescent="0.3">
      <c r="A39">
        <f t="shared" si="0"/>
        <v>37</v>
      </c>
      <c r="B39" s="7">
        <v>44462</v>
      </c>
      <c r="C39" s="8">
        <v>10.0562</v>
      </c>
      <c r="D39" s="34">
        <v>731.29445899999996</v>
      </c>
      <c r="E39" s="12">
        <f t="shared" si="1"/>
        <v>-0.37154814208538722</v>
      </c>
      <c r="F39" s="11">
        <f t="shared" si="2"/>
        <v>0.98222792907584178</v>
      </c>
      <c r="G39" s="12">
        <f t="shared" si="3"/>
        <v>-1.7772070924158223</v>
      </c>
      <c r="H39" s="9">
        <v>6.15</v>
      </c>
      <c r="I39" s="15">
        <f t="shared" si="4"/>
        <v>1.0071233716554902</v>
      </c>
      <c r="J39" s="16">
        <f t="shared" si="5"/>
        <v>1.9929650834193957E-2</v>
      </c>
      <c r="K39" s="15">
        <f t="shared" si="6"/>
        <v>1.0071233716554902</v>
      </c>
      <c r="L39" s="16">
        <f t="shared" si="7"/>
        <v>0.71233716554901516</v>
      </c>
    </row>
    <row r="40" spans="1:12" x14ac:dyDescent="0.3">
      <c r="A40">
        <f t="shared" si="0"/>
        <v>38</v>
      </c>
      <c r="B40" s="7">
        <v>44463</v>
      </c>
      <c r="C40" s="8">
        <v>10.153600000000001</v>
      </c>
      <c r="D40" s="34">
        <v>729.46465899999998</v>
      </c>
      <c r="E40" s="12">
        <f t="shared" si="1"/>
        <v>-0.25021384716932271</v>
      </c>
      <c r="F40" s="11">
        <f t="shared" si="2"/>
        <v>0.97977025878652957</v>
      </c>
      <c r="G40" s="12">
        <f t="shared" si="3"/>
        <v>-2.0229741213470431</v>
      </c>
      <c r="H40" s="9">
        <v>6.15</v>
      </c>
      <c r="I40" s="15">
        <f t="shared" si="4"/>
        <v>1.0073619242938032</v>
      </c>
      <c r="J40" s="16">
        <f t="shared" si="5"/>
        <v>2.3686535833333799E-2</v>
      </c>
      <c r="K40" s="15">
        <f t="shared" si="6"/>
        <v>1.0073619242938032</v>
      </c>
      <c r="L40" s="16">
        <f t="shared" si="7"/>
        <v>0.73619242938032237</v>
      </c>
    </row>
    <row r="41" spans="1:12" x14ac:dyDescent="0.3">
      <c r="A41">
        <f t="shared" si="0"/>
        <v>39</v>
      </c>
      <c r="B41" s="7">
        <v>44466</v>
      </c>
      <c r="C41" s="8">
        <v>10.255000000000001</v>
      </c>
      <c r="D41" s="34">
        <v>727.56039699999997</v>
      </c>
      <c r="E41" s="12">
        <f t="shared" si="1"/>
        <v>-0.26104924707531785</v>
      </c>
      <c r="F41" s="11">
        <f t="shared" si="2"/>
        <v>0.97721257590289945</v>
      </c>
      <c r="G41" s="12">
        <f t="shared" si="3"/>
        <v>-2.278742409710055</v>
      </c>
      <c r="H41" s="9">
        <v>6.15</v>
      </c>
      <c r="I41" s="15">
        <f t="shared" si="4"/>
        <v>1.0076005334369724</v>
      </c>
      <c r="J41" s="16">
        <f t="shared" si="5"/>
        <v>2.3686535833333799E-2</v>
      </c>
      <c r="K41" s="15">
        <f t="shared" si="6"/>
        <v>1.0076005334369724</v>
      </c>
      <c r="L41" s="16">
        <f t="shared" si="7"/>
        <v>0.76005334369724231</v>
      </c>
    </row>
    <row r="42" spans="1:12" x14ac:dyDescent="0.3">
      <c r="A42">
        <f t="shared" si="0"/>
        <v>40</v>
      </c>
      <c r="B42" s="7">
        <v>44467</v>
      </c>
      <c r="C42" s="8">
        <v>10.35</v>
      </c>
      <c r="D42" s="34">
        <v>725.80535999999995</v>
      </c>
      <c r="E42" s="12">
        <f t="shared" si="1"/>
        <v>-0.24122217306449256</v>
      </c>
      <c r="F42" s="11">
        <f t="shared" si="2"/>
        <v>0.97485532249184692</v>
      </c>
      <c r="G42" s="12">
        <f t="shared" si="3"/>
        <v>-2.5144677508153079</v>
      </c>
      <c r="H42" s="9">
        <v>6.15</v>
      </c>
      <c r="I42" s="15">
        <f t="shared" si="4"/>
        <v>1.0078391990983819</v>
      </c>
      <c r="J42" s="16">
        <f t="shared" si="5"/>
        <v>2.3686535833333799E-2</v>
      </c>
      <c r="K42" s="15">
        <f t="shared" si="6"/>
        <v>1.0078391990983819</v>
      </c>
      <c r="L42" s="16">
        <f t="shared" si="7"/>
        <v>0.78391990983819326</v>
      </c>
    </row>
    <row r="43" spans="1:12" x14ac:dyDescent="0.3">
      <c r="A43">
        <f t="shared" si="0"/>
        <v>41</v>
      </c>
      <c r="B43" s="7">
        <v>44468</v>
      </c>
      <c r="C43" s="8">
        <v>10.2935</v>
      </c>
      <c r="D43" s="34">
        <v>727.29862100000003</v>
      </c>
      <c r="E43" s="12">
        <f t="shared" si="1"/>
        <v>0.20573849165292923</v>
      </c>
      <c r="F43" s="11">
        <f t="shared" si="2"/>
        <v>0.97686097512813996</v>
      </c>
      <c r="G43" s="12">
        <f t="shared" si="3"/>
        <v>-2.3139024871860037</v>
      </c>
      <c r="H43" s="9">
        <v>6.15</v>
      </c>
      <c r="I43" s="15">
        <f t="shared" si="4"/>
        <v>1.0080779212914188</v>
      </c>
      <c r="J43" s="16">
        <f t="shared" si="5"/>
        <v>2.3686535833333799E-2</v>
      </c>
      <c r="K43" s="15">
        <f t="shared" si="6"/>
        <v>1.0080779212914188</v>
      </c>
      <c r="L43" s="16">
        <f t="shared" si="7"/>
        <v>0.80779212914188214</v>
      </c>
    </row>
    <row r="44" spans="1:12" x14ac:dyDescent="0.3">
      <c r="A44">
        <f t="shared" si="0"/>
        <v>42</v>
      </c>
      <c r="B44" s="7">
        <v>44469</v>
      </c>
      <c r="C44" s="8">
        <v>10.366099999999999</v>
      </c>
      <c r="D44" s="34">
        <v>726.02900299999999</v>
      </c>
      <c r="E44" s="12">
        <f t="shared" si="1"/>
        <v>-0.17456625976470797</v>
      </c>
      <c r="F44" s="11">
        <f t="shared" si="2"/>
        <v>0.97515570546075769</v>
      </c>
      <c r="G44" s="12">
        <f t="shared" si="3"/>
        <v>-2.4844294539242306</v>
      </c>
      <c r="H44" s="9">
        <v>6.15</v>
      </c>
      <c r="I44" s="15">
        <f t="shared" si="4"/>
        <v>1.0083167000294735</v>
      </c>
      <c r="J44" s="16">
        <f t="shared" si="5"/>
        <v>2.3686535833333799E-2</v>
      </c>
      <c r="K44" s="15">
        <f t="shared" si="6"/>
        <v>1.0083167000294735</v>
      </c>
      <c r="L44" s="16">
        <f t="shared" si="7"/>
        <v>0.83167000294734894</v>
      </c>
    </row>
    <row r="45" spans="1:12" x14ac:dyDescent="0.3">
      <c r="A45">
        <f t="shared" si="0"/>
        <v>43</v>
      </c>
      <c r="B45" s="7">
        <v>44470</v>
      </c>
      <c r="C45" s="8">
        <v>10.2468</v>
      </c>
      <c r="D45" s="34">
        <v>728.86443899999995</v>
      </c>
      <c r="E45" s="12">
        <f t="shared" si="1"/>
        <v>0.39054032115573012</v>
      </c>
      <c r="F45" s="11">
        <f t="shared" si="2"/>
        <v>0.97896408168463256</v>
      </c>
      <c r="G45" s="12">
        <f t="shared" si="3"/>
        <v>-2.1035918315367441</v>
      </c>
      <c r="H45" s="9">
        <v>6.15</v>
      </c>
      <c r="I45" s="15">
        <f t="shared" si="4"/>
        <v>1.0085555353259394</v>
      </c>
      <c r="J45" s="16">
        <f t="shared" si="5"/>
        <v>2.3686535833333799E-2</v>
      </c>
      <c r="K45" s="15">
        <f t="shared" si="6"/>
        <v>1.0085555353259394</v>
      </c>
      <c r="L45" s="16">
        <f t="shared" si="7"/>
        <v>0.85555353259394451</v>
      </c>
    </row>
    <row r="46" spans="1:12" x14ac:dyDescent="0.3">
      <c r="A46">
        <f t="shared" si="0"/>
        <v>44</v>
      </c>
      <c r="B46" s="7">
        <v>44473</v>
      </c>
      <c r="C46" s="8">
        <v>10.3064</v>
      </c>
      <c r="D46" s="34">
        <v>727.87171000000001</v>
      </c>
      <c r="E46" s="12">
        <f t="shared" si="1"/>
        <v>-0.13620214499172612</v>
      </c>
      <c r="F46" s="11">
        <f t="shared" si="2"/>
        <v>0.97763071160667958</v>
      </c>
      <c r="G46" s="12">
        <f t="shared" si="3"/>
        <v>-2.2369288393320419</v>
      </c>
      <c r="H46" s="9">
        <v>6.15</v>
      </c>
      <c r="I46" s="15">
        <f t="shared" si="4"/>
        <v>1.0087944271942135</v>
      </c>
      <c r="J46" s="16">
        <f t="shared" si="5"/>
        <v>2.3686535833333799E-2</v>
      </c>
      <c r="K46" s="15">
        <f t="shared" si="6"/>
        <v>1.0087944271942135</v>
      </c>
      <c r="L46" s="16">
        <f t="shared" si="7"/>
        <v>0.87944271942135277</v>
      </c>
    </row>
    <row r="47" spans="1:12" x14ac:dyDescent="0.3">
      <c r="A47">
        <f t="shared" si="0"/>
        <v>45</v>
      </c>
      <c r="B47" s="7">
        <v>44474</v>
      </c>
      <c r="C47" s="8">
        <v>10.3584</v>
      </c>
      <c r="D47" s="34">
        <v>727.04604400000005</v>
      </c>
      <c r="E47" s="12">
        <f t="shared" si="1"/>
        <v>-0.11343564925747618</v>
      </c>
      <c r="F47" s="11">
        <f t="shared" si="2"/>
        <v>0.97652172986162811</v>
      </c>
      <c r="G47" s="12">
        <f t="shared" si="3"/>
        <v>-2.3478270138371893</v>
      </c>
      <c r="H47" s="9">
        <v>6.15</v>
      </c>
      <c r="I47" s="15">
        <f t="shared" si="4"/>
        <v>1.0090333756476955</v>
      </c>
      <c r="J47" s="16">
        <f t="shared" si="5"/>
        <v>2.3686535833333799E-2</v>
      </c>
      <c r="K47" s="15">
        <f t="shared" si="6"/>
        <v>1.0090333756476955</v>
      </c>
      <c r="L47" s="16">
        <f t="shared" si="7"/>
        <v>0.9033375647695463</v>
      </c>
    </row>
    <row r="48" spans="1:12" x14ac:dyDescent="0.3">
      <c r="A48">
        <f t="shared" si="0"/>
        <v>46</v>
      </c>
      <c r="B48" s="7">
        <v>44475</v>
      </c>
      <c r="C48" s="8">
        <v>10.2027</v>
      </c>
      <c r="D48" s="34">
        <v>730.65503899999999</v>
      </c>
      <c r="E48" s="12">
        <f t="shared" si="1"/>
        <v>0.49639153252856172</v>
      </c>
      <c r="F48" s="11">
        <f t="shared" si="2"/>
        <v>0.98136910104196262</v>
      </c>
      <c r="G48" s="12">
        <f t="shared" si="3"/>
        <v>-1.8630898958037378</v>
      </c>
      <c r="H48" s="9">
        <v>6.15</v>
      </c>
      <c r="I48" s="15">
        <f t="shared" si="4"/>
        <v>1.0092723806997885</v>
      </c>
      <c r="J48" s="16">
        <f t="shared" si="5"/>
        <v>2.3686535833333799E-2</v>
      </c>
      <c r="K48" s="15">
        <f t="shared" si="6"/>
        <v>1.0092723806997885</v>
      </c>
      <c r="L48" s="16">
        <f t="shared" si="7"/>
        <v>0.92723806997885294</v>
      </c>
    </row>
    <row r="49" spans="1:12" x14ac:dyDescent="0.3">
      <c r="A49">
        <f t="shared" si="0"/>
        <v>47</v>
      </c>
      <c r="B49" s="7">
        <v>44476</v>
      </c>
      <c r="C49" s="8">
        <v>10.303000000000001</v>
      </c>
      <c r="D49" s="34">
        <v>728.79465500000003</v>
      </c>
      <c r="E49" s="12">
        <f t="shared" si="1"/>
        <v>-0.25461865048466148</v>
      </c>
      <c r="F49" s="11">
        <f t="shared" si="2"/>
        <v>0.97887035228061614</v>
      </c>
      <c r="G49" s="12">
        <f t="shared" si="3"/>
        <v>-2.1129647719383859</v>
      </c>
      <c r="H49" s="9">
        <v>6.15</v>
      </c>
      <c r="I49" s="15">
        <f t="shared" si="4"/>
        <v>1.0095114423638989</v>
      </c>
      <c r="J49" s="16">
        <f t="shared" si="5"/>
        <v>2.3686535833333799E-2</v>
      </c>
      <c r="K49" s="15">
        <f t="shared" si="6"/>
        <v>1.0095114423638989</v>
      </c>
      <c r="L49" s="16">
        <f t="shared" si="7"/>
        <v>0.95114423638988921</v>
      </c>
    </row>
    <row r="50" spans="1:12" x14ac:dyDescent="0.3">
      <c r="A50">
        <f t="shared" si="0"/>
        <v>48</v>
      </c>
      <c r="B50" s="7">
        <v>44477</v>
      </c>
      <c r="C50" s="8">
        <v>10.09</v>
      </c>
      <c r="D50" s="34">
        <v>733.633374</v>
      </c>
      <c r="E50" s="12">
        <f t="shared" si="1"/>
        <v>0.66393447959631757</v>
      </c>
      <c r="F50" s="11">
        <f t="shared" si="2"/>
        <v>0.98536941005995304</v>
      </c>
      <c r="G50" s="12">
        <f t="shared" si="3"/>
        <v>-1.4630589940046956</v>
      </c>
      <c r="H50" s="9">
        <v>6.15</v>
      </c>
      <c r="I50" s="15">
        <f t="shared" si="4"/>
        <v>1.009750560653436</v>
      </c>
      <c r="J50" s="16">
        <f t="shared" si="5"/>
        <v>2.3686535833333799E-2</v>
      </c>
      <c r="K50" s="15">
        <f t="shared" si="6"/>
        <v>1.009750560653436</v>
      </c>
      <c r="L50" s="16">
        <f t="shared" si="7"/>
        <v>0.97505606534360467</v>
      </c>
    </row>
    <row r="51" spans="1:12" x14ac:dyDescent="0.3">
      <c r="A51">
        <f t="shared" si="0"/>
        <v>49</v>
      </c>
      <c r="B51" s="7">
        <v>44480</v>
      </c>
      <c r="C51" s="8">
        <v>10.164999999999999</v>
      </c>
      <c r="D51" s="34">
        <v>732.30650600000001</v>
      </c>
      <c r="E51" s="12">
        <f t="shared" si="1"/>
        <v>-0.18086254620144349</v>
      </c>
      <c r="F51" s="11">
        <f t="shared" si="2"/>
        <v>0.98358724585542845</v>
      </c>
      <c r="G51" s="12">
        <f t="shared" si="3"/>
        <v>-1.6412754144571551</v>
      </c>
      <c r="H51" s="9">
        <v>6.15</v>
      </c>
      <c r="I51" s="15">
        <f t="shared" si="4"/>
        <v>1.0099897355818126</v>
      </c>
      <c r="J51" s="16">
        <f t="shared" si="5"/>
        <v>2.3686535833333799E-2</v>
      </c>
      <c r="K51" s="15">
        <f t="shared" si="6"/>
        <v>1.0099897355818126</v>
      </c>
      <c r="L51" s="16">
        <f t="shared" si="7"/>
        <v>0.99897355818125977</v>
      </c>
    </row>
    <row r="52" spans="1:12" x14ac:dyDescent="0.3">
      <c r="A52">
        <f t="shared" si="0"/>
        <v>50</v>
      </c>
      <c r="B52" s="7">
        <v>44482</v>
      </c>
      <c r="C52" s="8">
        <v>10.1007</v>
      </c>
      <c r="D52" s="34">
        <v>733.96397200000001</v>
      </c>
      <c r="E52" s="12">
        <f t="shared" si="1"/>
        <v>0.2263350095103478</v>
      </c>
      <c r="F52" s="11">
        <f t="shared" si="2"/>
        <v>0.98581344814187788</v>
      </c>
      <c r="G52" s="12">
        <f t="shared" si="3"/>
        <v>-1.4186551858122121</v>
      </c>
      <c r="H52" s="9">
        <v>6.15</v>
      </c>
      <c r="I52" s="15">
        <f t="shared" si="4"/>
        <v>1.0102289671624443</v>
      </c>
      <c r="J52" s="16">
        <f t="shared" si="5"/>
        <v>2.3686535833333799E-2</v>
      </c>
      <c r="K52" s="15">
        <f t="shared" si="6"/>
        <v>1.0102289671624443</v>
      </c>
      <c r="L52" s="16">
        <f t="shared" si="7"/>
        <v>1.0228967162444258</v>
      </c>
    </row>
    <row r="53" spans="1:12" x14ac:dyDescent="0.3">
      <c r="A53">
        <f t="shared" si="0"/>
        <v>51</v>
      </c>
      <c r="B53" s="7">
        <v>44483</v>
      </c>
      <c r="C53" s="8">
        <v>10.161300000000001</v>
      </c>
      <c r="D53" s="34">
        <v>732.948397</v>
      </c>
      <c r="E53" s="12">
        <f t="shared" si="1"/>
        <v>-0.13836850836597137</v>
      </c>
      <c r="F53" s="11">
        <f t="shared" si="2"/>
        <v>0.98444939277841281</v>
      </c>
      <c r="G53" s="12">
        <f t="shared" si="3"/>
        <v>-1.5550607221587187</v>
      </c>
      <c r="H53" s="9">
        <v>6.15</v>
      </c>
      <c r="I53" s="15">
        <f t="shared" si="4"/>
        <v>1.0104682554087498</v>
      </c>
      <c r="J53" s="16">
        <f t="shared" si="5"/>
        <v>2.3686535833333799E-2</v>
      </c>
      <c r="K53" s="15">
        <f t="shared" si="6"/>
        <v>1.0104682554087498</v>
      </c>
      <c r="L53" s="16">
        <f t="shared" si="7"/>
        <v>1.0468255408749849</v>
      </c>
    </row>
    <row r="54" spans="1:12" x14ac:dyDescent="0.3">
      <c r="A54">
        <f t="shared" si="0"/>
        <v>52</v>
      </c>
      <c r="B54" s="7">
        <v>44484</v>
      </c>
      <c r="C54" s="8">
        <v>10.301399999999999</v>
      </c>
      <c r="D54" s="34">
        <v>730.24798099999998</v>
      </c>
      <c r="E54" s="12">
        <f t="shared" si="1"/>
        <v>-0.36843194023657988</v>
      </c>
      <c r="F54" s="11">
        <f t="shared" si="2"/>
        <v>0.98082236677995205</v>
      </c>
      <c r="G54" s="12">
        <f t="shared" si="3"/>
        <v>-1.9177633220047952</v>
      </c>
      <c r="H54" s="9">
        <v>6.15</v>
      </c>
      <c r="I54" s="15">
        <f t="shared" si="4"/>
        <v>1.0107076003341517</v>
      </c>
      <c r="J54" s="16">
        <f t="shared" si="5"/>
        <v>2.3686535833333799E-2</v>
      </c>
      <c r="K54" s="15">
        <f t="shared" si="6"/>
        <v>1.0107076003341517</v>
      </c>
      <c r="L54" s="16">
        <f t="shared" si="7"/>
        <v>1.0707600334151746</v>
      </c>
    </row>
    <row r="55" spans="1:12" x14ac:dyDescent="0.3">
      <c r="A55">
        <f t="shared" si="0"/>
        <v>53</v>
      </c>
      <c r="B55" s="7">
        <v>44487</v>
      </c>
      <c r="C55" s="8">
        <v>10.3629</v>
      </c>
      <c r="D55" s="34">
        <v>729.22929599999998</v>
      </c>
      <c r="E55" s="12">
        <f t="shared" si="1"/>
        <v>-0.13949850276956388</v>
      </c>
      <c r="F55" s="11">
        <f t="shared" si="2"/>
        <v>0.97945413426346506</v>
      </c>
      <c r="G55" s="12">
        <f t="shared" si="3"/>
        <v>-2.0545865736534941</v>
      </c>
      <c r="H55" s="9">
        <v>6.15</v>
      </c>
      <c r="I55" s="15">
        <f t="shared" si="4"/>
        <v>1.0109470019520752</v>
      </c>
      <c r="J55" s="16">
        <f t="shared" si="5"/>
        <v>2.3686535833333799E-2</v>
      </c>
      <c r="K55" s="15">
        <f t="shared" si="6"/>
        <v>1.0109470019520752</v>
      </c>
      <c r="L55" s="16">
        <f t="shared" si="7"/>
        <v>1.0947001952075208</v>
      </c>
    </row>
    <row r="56" spans="1:12" x14ac:dyDescent="0.3">
      <c r="A56">
        <f t="shared" si="0"/>
        <v>54</v>
      </c>
      <c r="B56" s="7">
        <v>44488</v>
      </c>
      <c r="C56" s="8">
        <v>10.965</v>
      </c>
      <c r="D56" s="34">
        <v>716.92952700000001</v>
      </c>
      <c r="E56" s="12">
        <f t="shared" si="1"/>
        <v>-1.6866805910661031</v>
      </c>
      <c r="F56" s="11">
        <f t="shared" si="2"/>
        <v>0.96293387148244869</v>
      </c>
      <c r="G56" s="12">
        <f t="shared" si="3"/>
        <v>-3.7066128517551311</v>
      </c>
      <c r="H56" s="9">
        <v>6.15</v>
      </c>
      <c r="I56" s="15">
        <f t="shared" si="4"/>
        <v>1.0111864602759486</v>
      </c>
      <c r="J56" s="16">
        <f t="shared" si="5"/>
        <v>2.3686535833333799E-2</v>
      </c>
      <c r="K56" s="15">
        <f t="shared" si="6"/>
        <v>1.0111864602759486</v>
      </c>
      <c r="L56" s="16">
        <f t="shared" si="7"/>
        <v>1.1186460275948606</v>
      </c>
    </row>
    <row r="57" spans="1:12" x14ac:dyDescent="0.3">
      <c r="A57">
        <f t="shared" si="0"/>
        <v>55</v>
      </c>
      <c r="B57" s="7">
        <v>44489</v>
      </c>
      <c r="C57" s="8">
        <v>10.975300000000001</v>
      </c>
      <c r="D57" s="34">
        <v>717.01296500000001</v>
      </c>
      <c r="E57" s="12">
        <f t="shared" si="1"/>
        <v>1.1638242931510945E-2</v>
      </c>
      <c r="F57" s="11">
        <f t="shared" si="2"/>
        <v>0.96304594006568167</v>
      </c>
      <c r="G57" s="12">
        <f t="shared" si="3"/>
        <v>-3.6954059934318328</v>
      </c>
      <c r="H57" s="9">
        <v>6.15</v>
      </c>
      <c r="I57" s="15">
        <f t="shared" si="4"/>
        <v>1.0114259753192036</v>
      </c>
      <c r="J57" s="16">
        <f t="shared" si="5"/>
        <v>2.3686535833333799E-2</v>
      </c>
      <c r="K57" s="15">
        <f t="shared" si="6"/>
        <v>1.0114259753192036</v>
      </c>
      <c r="L57" s="16">
        <f t="shared" si="7"/>
        <v>1.1425975319203641</v>
      </c>
    </row>
    <row r="58" spans="1:12" x14ac:dyDescent="0.3">
      <c r="A58">
        <f t="shared" si="0"/>
        <v>56</v>
      </c>
      <c r="B58" s="7">
        <v>44490</v>
      </c>
      <c r="C58" s="8">
        <v>11.559699999999999</v>
      </c>
      <c r="D58" s="34">
        <v>705.38946599999997</v>
      </c>
      <c r="E58" s="12">
        <f t="shared" si="1"/>
        <v>-1.6211002544424091</v>
      </c>
      <c r="F58" s="11">
        <f t="shared" si="2"/>
        <v>0.94743399988087962</v>
      </c>
      <c r="G58" s="12">
        <f t="shared" si="3"/>
        <v>-5.2566000119120382</v>
      </c>
      <c r="H58" s="9">
        <v>6.15</v>
      </c>
      <c r="I58" s="15">
        <f t="shared" si="4"/>
        <v>1.0116655470952753</v>
      </c>
      <c r="J58" s="16">
        <f t="shared" si="5"/>
        <v>2.3686535833333799E-2</v>
      </c>
      <c r="K58" s="15">
        <f t="shared" si="6"/>
        <v>1.0116655470952753</v>
      </c>
      <c r="L58" s="16">
        <f t="shared" si="7"/>
        <v>1.1665547095275342</v>
      </c>
    </row>
    <row r="59" spans="1:12" x14ac:dyDescent="0.3">
      <c r="A59">
        <f t="shared" si="0"/>
        <v>57</v>
      </c>
      <c r="B59" s="7">
        <v>44491</v>
      </c>
      <c r="C59" s="8">
        <v>11.569900000000001</v>
      </c>
      <c r="D59" s="34">
        <v>705.49017100000003</v>
      </c>
      <c r="E59" s="12">
        <f t="shared" si="1"/>
        <v>1.4276510332811299E-2</v>
      </c>
      <c r="F59" s="11">
        <f t="shared" si="2"/>
        <v>0.94756926039376921</v>
      </c>
      <c r="G59" s="12">
        <f t="shared" si="3"/>
        <v>-5.2430739606230787</v>
      </c>
      <c r="H59" s="9">
        <v>6.15</v>
      </c>
      <c r="I59" s="15">
        <f t="shared" si="4"/>
        <v>1.0119051756176016</v>
      </c>
      <c r="J59" s="16">
        <f t="shared" si="5"/>
        <v>2.3686535833333799E-2</v>
      </c>
      <c r="K59" s="15">
        <f t="shared" si="6"/>
        <v>1.0119051756176016</v>
      </c>
      <c r="L59" s="16">
        <f t="shared" si="7"/>
        <v>1.1905175617601627</v>
      </c>
    </row>
    <row r="60" spans="1:12" x14ac:dyDescent="0.3">
      <c r="A60">
        <f t="shared" si="0"/>
        <v>58</v>
      </c>
      <c r="B60" s="7">
        <v>44494</v>
      </c>
      <c r="C60" s="8">
        <v>11.705</v>
      </c>
      <c r="D60" s="34">
        <v>703.08365500000002</v>
      </c>
      <c r="E60" s="12">
        <f t="shared" si="1"/>
        <v>-0.34111261912960211</v>
      </c>
      <c r="F60" s="11">
        <f t="shared" si="2"/>
        <v>0.94433698207157302</v>
      </c>
      <c r="G60" s="12">
        <f t="shared" si="3"/>
        <v>-5.5663017928426983</v>
      </c>
      <c r="H60" s="9">
        <v>6.15</v>
      </c>
      <c r="I60" s="15">
        <f t="shared" si="4"/>
        <v>1.0121448608996237</v>
      </c>
      <c r="J60" s="16">
        <f t="shared" si="5"/>
        <v>2.3686535833333799E-2</v>
      </c>
      <c r="K60" s="15">
        <f t="shared" si="6"/>
        <v>1.0121448608996237</v>
      </c>
      <c r="L60" s="16">
        <f t="shared" si="7"/>
        <v>1.2144860899623744</v>
      </c>
    </row>
    <row r="61" spans="1:12" x14ac:dyDescent="0.3">
      <c r="A61">
        <f t="shared" si="0"/>
        <v>59</v>
      </c>
      <c r="B61" s="7">
        <v>44495</v>
      </c>
      <c r="C61" s="8">
        <v>11.973100000000001</v>
      </c>
      <c r="D61" s="34">
        <v>698.05330900000001</v>
      </c>
      <c r="E61" s="12">
        <f t="shared" si="1"/>
        <v>-0.71546905751919132</v>
      </c>
      <c r="F61" s="11">
        <f t="shared" si="2"/>
        <v>0.93758054316614037</v>
      </c>
      <c r="G61" s="12">
        <f t="shared" si="3"/>
        <v>-6.2419456833859632</v>
      </c>
      <c r="H61" s="9">
        <v>6.15</v>
      </c>
      <c r="I61" s="15">
        <f t="shared" si="4"/>
        <v>1.0123846029547861</v>
      </c>
      <c r="J61" s="16">
        <f t="shared" si="5"/>
        <v>2.3686535833333799E-2</v>
      </c>
      <c r="K61" s="15">
        <f t="shared" si="6"/>
        <v>1.0123846029547861</v>
      </c>
      <c r="L61" s="16">
        <f t="shared" si="7"/>
        <v>1.238460295478605</v>
      </c>
    </row>
    <row r="62" spans="1:12" x14ac:dyDescent="0.3">
      <c r="A62">
        <f t="shared" si="0"/>
        <v>60</v>
      </c>
      <c r="B62" s="7">
        <v>44496</v>
      </c>
      <c r="C62" s="8">
        <v>11.865</v>
      </c>
      <c r="D62" s="34">
        <v>700.51131099999998</v>
      </c>
      <c r="E62" s="12">
        <f t="shared" si="1"/>
        <v>0.35212239069837281</v>
      </c>
      <c r="F62" s="11">
        <f t="shared" si="2"/>
        <v>0.94088197418945974</v>
      </c>
      <c r="G62" s="12">
        <f t="shared" si="3"/>
        <v>-5.911802581054026</v>
      </c>
      <c r="H62" s="9">
        <v>6.15</v>
      </c>
      <c r="I62" s="15">
        <f t="shared" si="4"/>
        <v>1.012624401796536</v>
      </c>
      <c r="J62" s="16">
        <f t="shared" si="5"/>
        <v>2.3686535833333799E-2</v>
      </c>
      <c r="K62" s="15">
        <f t="shared" si="6"/>
        <v>1.012624401796536</v>
      </c>
      <c r="L62" s="16">
        <f t="shared" si="7"/>
        <v>1.2624401796536011</v>
      </c>
    </row>
    <row r="63" spans="1:12" x14ac:dyDescent="0.3">
      <c r="A63">
        <f t="shared" si="0"/>
        <v>61</v>
      </c>
      <c r="B63" s="7">
        <v>44497</v>
      </c>
      <c r="C63" s="8">
        <v>12.5632</v>
      </c>
      <c r="D63" s="34">
        <v>687.13280199999997</v>
      </c>
      <c r="E63" s="12">
        <f t="shared" si="1"/>
        <v>-1.9098205539182289</v>
      </c>
      <c r="F63" s="11">
        <f t="shared" si="2"/>
        <v>0.92291281685827786</v>
      </c>
      <c r="G63" s="12">
        <f t="shared" si="3"/>
        <v>-7.7087183141722138</v>
      </c>
      <c r="H63" s="9">
        <v>7.65</v>
      </c>
      <c r="I63" s="15">
        <f t="shared" si="4"/>
        <v>1.0128642574383246</v>
      </c>
      <c r="J63" s="16">
        <f t="shared" si="5"/>
        <v>2.3686535833333799E-2</v>
      </c>
      <c r="K63" s="15">
        <f t="shared" si="6"/>
        <v>1.0128642574383246</v>
      </c>
      <c r="L63" s="16">
        <f t="shared" si="7"/>
        <v>1.2864257438324644</v>
      </c>
    </row>
    <row r="64" spans="1:12" x14ac:dyDescent="0.3">
      <c r="A64">
        <f t="shared" si="0"/>
        <v>62</v>
      </c>
      <c r="B64" s="7">
        <v>44498</v>
      </c>
      <c r="C64" s="8">
        <v>12.2415</v>
      </c>
      <c r="D64" s="34">
        <v>693.71438999999998</v>
      </c>
      <c r="E64" s="12">
        <f t="shared" si="1"/>
        <v>0.95783347568960675</v>
      </c>
      <c r="F64" s="11">
        <f t="shared" si="2"/>
        <v>0.93175278476957635</v>
      </c>
      <c r="G64" s="12">
        <f t="shared" si="3"/>
        <v>-6.8247215230423652</v>
      </c>
      <c r="H64" s="9">
        <v>7.65</v>
      </c>
      <c r="I64" s="15">
        <f t="shared" si="4"/>
        <v>1.01316058382074</v>
      </c>
      <c r="J64" s="16">
        <f t="shared" si="5"/>
        <v>2.9256277950295839E-2</v>
      </c>
      <c r="K64" s="15">
        <f t="shared" si="6"/>
        <v>1.01316058382074</v>
      </c>
      <c r="L64" s="16">
        <f t="shared" si="7"/>
        <v>1.3160583820740035</v>
      </c>
    </row>
    <row r="65" spans="1:12" x14ac:dyDescent="0.3">
      <c r="A65">
        <f t="shared" si="0"/>
        <v>63</v>
      </c>
      <c r="B65" s="7">
        <v>44501</v>
      </c>
      <c r="C65" s="8">
        <v>12.531700000000001</v>
      </c>
      <c r="D65" s="34">
        <v>688.38756899999998</v>
      </c>
      <c r="E65" s="12">
        <f t="shared" si="1"/>
        <v>-0.7678694685863463</v>
      </c>
      <c r="F65" s="11">
        <f t="shared" si="2"/>
        <v>0.92459813961262771</v>
      </c>
      <c r="G65" s="12">
        <f t="shared" si="3"/>
        <v>-7.5401860387372288</v>
      </c>
      <c r="H65" s="9">
        <v>7.65</v>
      </c>
      <c r="I65" s="15">
        <f t="shared" si="4"/>
        <v>1.0134569968972256</v>
      </c>
      <c r="J65" s="16">
        <f t="shared" si="5"/>
        <v>2.9256277950295839E-2</v>
      </c>
      <c r="K65" s="15">
        <f t="shared" si="6"/>
        <v>1.0134569968972256</v>
      </c>
      <c r="L65" s="16">
        <f t="shared" si="7"/>
        <v>1.345699689722557</v>
      </c>
    </row>
    <row r="66" spans="1:12" x14ac:dyDescent="0.3">
      <c r="A66">
        <f t="shared" si="0"/>
        <v>64</v>
      </c>
      <c r="B66" s="7">
        <v>44503</v>
      </c>
      <c r="C66" s="8">
        <v>12.074999999999999</v>
      </c>
      <c r="D66" s="34">
        <v>697.61406099999999</v>
      </c>
      <c r="E66" s="12">
        <f t="shared" si="1"/>
        <v>1.3403048537618201</v>
      </c>
      <c r="F66" s="11">
        <f t="shared" si="2"/>
        <v>0.93699057335564728</v>
      </c>
      <c r="G66" s="12">
        <f t="shared" si="3"/>
        <v>-6.3009426644352722</v>
      </c>
      <c r="H66" s="9">
        <v>7.65</v>
      </c>
      <c r="I66" s="15">
        <f t="shared" si="4"/>
        <v>1.0137534966931445</v>
      </c>
      <c r="J66" s="16">
        <f t="shared" si="5"/>
        <v>2.9256277950295839E-2</v>
      </c>
      <c r="K66" s="15">
        <f t="shared" si="6"/>
        <v>1.0137534966931445</v>
      </c>
      <c r="L66" s="16">
        <f t="shared" si="7"/>
        <v>1.3753496693144518</v>
      </c>
    </row>
    <row r="67" spans="1:12" x14ac:dyDescent="0.3">
      <c r="A67">
        <f t="shared" si="0"/>
        <v>65</v>
      </c>
      <c r="B67" s="7">
        <v>44504</v>
      </c>
      <c r="C67" s="8">
        <v>12.212899999999999</v>
      </c>
      <c r="D67" s="34">
        <v>695.22747000000004</v>
      </c>
      <c r="E67" s="12">
        <f t="shared" si="1"/>
        <v>-0.34210763994333426</v>
      </c>
      <c r="F67" s="11">
        <f t="shared" si="2"/>
        <v>0.93378505701864878</v>
      </c>
      <c r="G67" s="12">
        <f t="shared" si="3"/>
        <v>-6.6214942981351221</v>
      </c>
      <c r="H67" s="9">
        <v>7.65</v>
      </c>
      <c r="I67" s="15">
        <f t="shared" si="4"/>
        <v>1.0140500832338679</v>
      </c>
      <c r="J67" s="16">
        <f t="shared" si="5"/>
        <v>2.9256277950295839E-2</v>
      </c>
      <c r="K67" s="15">
        <f t="shared" si="6"/>
        <v>1.0140500832338679</v>
      </c>
      <c r="L67" s="16">
        <f t="shared" si="7"/>
        <v>1.4050083233867916</v>
      </c>
    </row>
    <row r="68" spans="1:12" x14ac:dyDescent="0.3">
      <c r="A68">
        <f t="shared" si="0"/>
        <v>66</v>
      </c>
      <c r="B68" s="7">
        <v>44505</v>
      </c>
      <c r="C68" s="8">
        <v>12.1639</v>
      </c>
      <c r="D68" s="34">
        <v>696.50327700000003</v>
      </c>
      <c r="E68" s="12">
        <f t="shared" si="1"/>
        <v>0.1835092908512248</v>
      </c>
      <c r="F68" s="11">
        <f t="shared" si="2"/>
        <v>0.93549863935485844</v>
      </c>
      <c r="G68" s="12">
        <f t="shared" si="3"/>
        <v>-6.4501360645141563</v>
      </c>
      <c r="H68" s="9">
        <v>7.65</v>
      </c>
      <c r="I68" s="15">
        <f t="shared" si="4"/>
        <v>1.0143467565447741</v>
      </c>
      <c r="J68" s="16">
        <f t="shared" si="5"/>
        <v>2.9256277950295839E-2</v>
      </c>
      <c r="K68" s="15">
        <f t="shared" si="6"/>
        <v>1.0143467565447741</v>
      </c>
      <c r="L68" s="16">
        <f t="shared" si="7"/>
        <v>1.4346756544774131</v>
      </c>
    </row>
    <row r="69" spans="1:12" x14ac:dyDescent="0.3">
      <c r="A69">
        <f t="shared" ref="A69:A132" si="8">+A68+1</f>
        <v>67</v>
      </c>
      <c r="B69" s="7">
        <v>44508</v>
      </c>
      <c r="C69" s="8">
        <v>12.2012</v>
      </c>
      <c r="D69" s="34">
        <v>696.09191799999996</v>
      </c>
      <c r="E69" s="12">
        <f t="shared" ref="E69:E132" si="9">+(D69/D68-1)*100</f>
        <v>-5.9060597930260528E-2</v>
      </c>
      <c r="F69" s="11">
        <f t="shared" ref="F69:F132" si="10">+(1+E69/100)*F68</f>
        <v>0.93494612826482604</v>
      </c>
      <c r="G69" s="12">
        <f t="shared" ref="G69:G132" si="11">+(F69-1)*100</f>
        <v>-6.5053871735173967</v>
      </c>
      <c r="H69" s="9">
        <v>7.65</v>
      </c>
      <c r="I69" s="15">
        <f t="shared" ref="I69:I132" si="12">+((H68/100+1)^(1/252))*I68</f>
        <v>1.0146435166512486</v>
      </c>
      <c r="J69" s="16">
        <f t="shared" ref="J69:J132" si="13">+(I69/I68-1)*100</f>
        <v>2.9256277950295839E-2</v>
      </c>
      <c r="K69" s="15">
        <f t="shared" ref="K69:K132" si="14">+(1+J69/100)*K68</f>
        <v>1.0146435166512486</v>
      </c>
      <c r="L69" s="16">
        <f t="shared" ref="L69:L132" si="15">+(K69-1)*100</f>
        <v>1.4643516651248634</v>
      </c>
    </row>
    <row r="70" spans="1:12" x14ac:dyDescent="0.3">
      <c r="A70">
        <f t="shared" si="8"/>
        <v>68</v>
      </c>
      <c r="B70" s="7">
        <v>44509</v>
      </c>
      <c r="C70" s="8">
        <v>11.904999999999999</v>
      </c>
      <c r="D70" s="34">
        <v>702.21972800000003</v>
      </c>
      <c r="E70" s="12">
        <f t="shared" si="9"/>
        <v>0.8803162113426577</v>
      </c>
      <c r="F70" s="11">
        <f t="shared" si="10"/>
        <v>0.94317661059926183</v>
      </c>
      <c r="G70" s="12">
        <f t="shared" si="11"/>
        <v>-5.6823389400738167</v>
      </c>
      <c r="H70" s="9">
        <v>7.65</v>
      </c>
      <c r="I70" s="15">
        <f t="shared" si="12"/>
        <v>1.0149403635786849</v>
      </c>
      <c r="J70" s="16">
        <f t="shared" si="13"/>
        <v>2.9256277950295839E-2</v>
      </c>
      <c r="K70" s="15">
        <f t="shared" si="14"/>
        <v>1.0149403635786849</v>
      </c>
      <c r="L70" s="16">
        <f t="shared" si="15"/>
        <v>1.494036357868489</v>
      </c>
    </row>
    <row r="71" spans="1:12" x14ac:dyDescent="0.3">
      <c r="A71">
        <f t="shared" si="8"/>
        <v>69</v>
      </c>
      <c r="B71" s="7">
        <v>44510</v>
      </c>
      <c r="C71" s="8">
        <v>11.895</v>
      </c>
      <c r="D71" s="34">
        <v>702.73032699999999</v>
      </c>
      <c r="E71" s="12">
        <f t="shared" si="9"/>
        <v>7.2712141177544432E-2</v>
      </c>
      <c r="F71" s="11">
        <f t="shared" si="10"/>
        <v>0.9438624145079143</v>
      </c>
      <c r="G71" s="12">
        <f t="shared" si="11"/>
        <v>-5.6137585492085691</v>
      </c>
      <c r="H71" s="9">
        <v>7.65</v>
      </c>
      <c r="I71" s="15">
        <f t="shared" si="12"/>
        <v>1.0152372973524832</v>
      </c>
      <c r="J71" s="16">
        <f t="shared" si="13"/>
        <v>2.9256277950295839E-2</v>
      </c>
      <c r="K71" s="15">
        <f t="shared" si="14"/>
        <v>1.0152372973524832</v>
      </c>
      <c r="L71" s="16">
        <f t="shared" si="15"/>
        <v>1.5237297352483248</v>
      </c>
    </row>
    <row r="72" spans="1:12" x14ac:dyDescent="0.3">
      <c r="A72">
        <f t="shared" si="8"/>
        <v>70</v>
      </c>
      <c r="B72" s="7">
        <v>44511</v>
      </c>
      <c r="C72" s="8">
        <v>11.851900000000001</v>
      </c>
      <c r="D72" s="34">
        <v>703.89342499999998</v>
      </c>
      <c r="E72" s="12">
        <f t="shared" si="9"/>
        <v>0.16551128581077101</v>
      </c>
      <c r="F72" s="11">
        <f t="shared" si="10"/>
        <v>0.94542461332645089</v>
      </c>
      <c r="G72" s="12">
        <f t="shared" si="11"/>
        <v>-5.4575386673549104</v>
      </c>
      <c r="H72" s="9">
        <v>7.65</v>
      </c>
      <c r="I72" s="15">
        <f t="shared" si="12"/>
        <v>1.0155343179980518</v>
      </c>
      <c r="J72" s="16">
        <f t="shared" si="13"/>
        <v>2.9256277950295839E-2</v>
      </c>
      <c r="K72" s="15">
        <f t="shared" si="14"/>
        <v>1.0155343179980518</v>
      </c>
      <c r="L72" s="16">
        <f t="shared" si="15"/>
        <v>1.5534317998051828</v>
      </c>
    </row>
    <row r="73" spans="1:12" x14ac:dyDescent="0.3">
      <c r="A73">
        <f t="shared" si="8"/>
        <v>71</v>
      </c>
      <c r="B73" s="7">
        <v>44512</v>
      </c>
      <c r="C73" s="8">
        <v>11.802099999999999</v>
      </c>
      <c r="D73" s="34">
        <v>705.18891799999994</v>
      </c>
      <c r="E73" s="12">
        <f t="shared" si="9"/>
        <v>0.18404675395284897</v>
      </c>
      <c r="F73" s="11">
        <f t="shared" si="10"/>
        <v>0.94716463663834949</v>
      </c>
      <c r="G73" s="12">
        <f t="shared" si="11"/>
        <v>-5.2835363361650511</v>
      </c>
      <c r="H73" s="9">
        <v>7.65</v>
      </c>
      <c r="I73" s="15">
        <f t="shared" si="12"/>
        <v>1.0158314255408061</v>
      </c>
      <c r="J73" s="16">
        <f t="shared" si="13"/>
        <v>2.9256277950295839E-2</v>
      </c>
      <c r="K73" s="15">
        <f t="shared" si="14"/>
        <v>1.0158314255408061</v>
      </c>
      <c r="L73" s="16">
        <f t="shared" si="15"/>
        <v>1.5831425540806077</v>
      </c>
    </row>
    <row r="74" spans="1:12" x14ac:dyDescent="0.3">
      <c r="A74">
        <f t="shared" si="8"/>
        <v>72</v>
      </c>
      <c r="B74" s="7">
        <v>44516</v>
      </c>
      <c r="C74" s="8">
        <v>11.8988</v>
      </c>
      <c r="D74" s="34">
        <v>703.59647900000004</v>
      </c>
      <c r="E74" s="12">
        <f t="shared" si="9"/>
        <v>-0.22581736033462363</v>
      </c>
      <c r="F74" s="11">
        <f t="shared" si="10"/>
        <v>0.94502577445786973</v>
      </c>
      <c r="G74" s="12">
        <f t="shared" si="11"/>
        <v>-5.4974225542130277</v>
      </c>
      <c r="H74" s="9">
        <v>7.65</v>
      </c>
      <c r="I74" s="15">
        <f t="shared" si="12"/>
        <v>1.0161286200061688</v>
      </c>
      <c r="J74" s="16">
        <f t="shared" si="13"/>
        <v>2.9256277950295839E-2</v>
      </c>
      <c r="K74" s="15">
        <f t="shared" si="14"/>
        <v>1.0161286200061688</v>
      </c>
      <c r="L74" s="16">
        <f t="shared" si="15"/>
        <v>1.612862000616877</v>
      </c>
    </row>
    <row r="75" spans="1:12" x14ac:dyDescent="0.3">
      <c r="A75">
        <f t="shared" si="8"/>
        <v>73</v>
      </c>
      <c r="B75" s="7">
        <v>44517</v>
      </c>
      <c r="C75" s="8">
        <v>12.0587</v>
      </c>
      <c r="D75" s="34">
        <v>700.77833799999996</v>
      </c>
      <c r="E75" s="12">
        <f t="shared" si="9"/>
        <v>-0.40053369852069975</v>
      </c>
      <c r="F75" s="11">
        <f t="shared" si="10"/>
        <v>0.94124062777145978</v>
      </c>
      <c r="G75" s="12">
        <f t="shared" si="11"/>
        <v>-5.8759372228540219</v>
      </c>
      <c r="H75" s="9">
        <v>7.65</v>
      </c>
      <c r="I75" s="15">
        <f t="shared" si="12"/>
        <v>1.0164259014195702</v>
      </c>
      <c r="J75" s="16">
        <f t="shared" si="13"/>
        <v>2.9256277950295839E-2</v>
      </c>
      <c r="K75" s="15">
        <f t="shared" si="14"/>
        <v>1.0164259014195702</v>
      </c>
      <c r="L75" s="16">
        <f t="shared" si="15"/>
        <v>1.6425901419570232</v>
      </c>
    </row>
    <row r="76" spans="1:12" x14ac:dyDescent="0.3">
      <c r="A76">
        <f t="shared" si="8"/>
        <v>74</v>
      </c>
      <c r="B76" s="7">
        <v>44518</v>
      </c>
      <c r="C76" s="8">
        <v>12.16</v>
      </c>
      <c r="D76" s="34">
        <v>699.121893</v>
      </c>
      <c r="E76" s="12">
        <f t="shared" si="9"/>
        <v>-0.23637217507712638</v>
      </c>
      <c r="F76" s="11">
        <f t="shared" si="10"/>
        <v>0.93901579682688674</v>
      </c>
      <c r="G76" s="12">
        <f t="shared" si="11"/>
        <v>-6.0984203173113265</v>
      </c>
      <c r="H76" s="9">
        <v>7.65</v>
      </c>
      <c r="I76" s="15">
        <f t="shared" si="12"/>
        <v>1.0167232698064483</v>
      </c>
      <c r="J76" s="16">
        <f t="shared" si="13"/>
        <v>2.9256277950295839E-2</v>
      </c>
      <c r="K76" s="15">
        <f t="shared" si="14"/>
        <v>1.0167232698064483</v>
      </c>
      <c r="L76" s="16">
        <f t="shared" si="15"/>
        <v>1.6723269806448338</v>
      </c>
    </row>
    <row r="77" spans="1:12" x14ac:dyDescent="0.3">
      <c r="A77">
        <f t="shared" si="8"/>
        <v>75</v>
      </c>
      <c r="B77" s="7">
        <v>44519</v>
      </c>
      <c r="C77" s="8">
        <v>12.000500000000001</v>
      </c>
      <c r="D77" s="34">
        <v>702.54785700000002</v>
      </c>
      <c r="E77" s="12">
        <f t="shared" si="9"/>
        <v>0.49003815132993012</v>
      </c>
      <c r="F77" s="11">
        <f t="shared" si="10"/>
        <v>0.94361733247835322</v>
      </c>
      <c r="G77" s="12">
        <f t="shared" si="11"/>
        <v>-5.6382667521646779</v>
      </c>
      <c r="H77" s="9">
        <v>7.65</v>
      </c>
      <c r="I77" s="15">
        <f t="shared" si="12"/>
        <v>1.0170207251922483</v>
      </c>
      <c r="J77" s="16">
        <f t="shared" si="13"/>
        <v>2.9256277950295839E-2</v>
      </c>
      <c r="K77" s="15">
        <f t="shared" si="14"/>
        <v>1.0170207251922483</v>
      </c>
      <c r="L77" s="16">
        <f t="shared" si="15"/>
        <v>1.7020725192248287</v>
      </c>
    </row>
    <row r="78" spans="1:12" x14ac:dyDescent="0.3">
      <c r="A78">
        <f t="shared" si="8"/>
        <v>76</v>
      </c>
      <c r="B78" s="7">
        <v>44522</v>
      </c>
      <c r="C78" s="8">
        <v>12.24</v>
      </c>
      <c r="D78" s="34">
        <v>698.20839100000001</v>
      </c>
      <c r="E78" s="12">
        <f t="shared" si="9"/>
        <v>-0.61767550164202323</v>
      </c>
      <c r="F78" s="11">
        <f t="shared" si="10"/>
        <v>0.93778883938638646</v>
      </c>
      <c r="G78" s="12">
        <f t="shared" si="11"/>
        <v>-6.2211160613613536</v>
      </c>
      <c r="H78" s="9">
        <v>7.65</v>
      </c>
      <c r="I78" s="15">
        <f t="shared" si="12"/>
        <v>1.0173182676024226</v>
      </c>
      <c r="J78" s="16">
        <f t="shared" si="13"/>
        <v>2.9256277950295839E-2</v>
      </c>
      <c r="K78" s="15">
        <f t="shared" si="14"/>
        <v>1.0173182676024226</v>
      </c>
      <c r="L78" s="16">
        <f t="shared" si="15"/>
        <v>1.731826760242261</v>
      </c>
    </row>
    <row r="79" spans="1:12" x14ac:dyDescent="0.3">
      <c r="A79">
        <f t="shared" si="8"/>
        <v>77</v>
      </c>
      <c r="B79" s="7">
        <v>44523</v>
      </c>
      <c r="C79" s="8">
        <v>12</v>
      </c>
      <c r="D79" s="34">
        <v>703.18981599999995</v>
      </c>
      <c r="E79" s="12">
        <f t="shared" si="9"/>
        <v>0.71345819732491211</v>
      </c>
      <c r="F79" s="11">
        <f t="shared" si="10"/>
        <v>0.94447957073458677</v>
      </c>
      <c r="G79" s="12">
        <f t="shared" si="11"/>
        <v>-5.5520429265413229</v>
      </c>
      <c r="H79" s="9">
        <v>7.65</v>
      </c>
      <c r="I79" s="15">
        <f t="shared" si="12"/>
        <v>1.0176158970624316</v>
      </c>
      <c r="J79" s="16">
        <f t="shared" si="13"/>
        <v>2.9256277950295839E-2</v>
      </c>
      <c r="K79" s="15">
        <f t="shared" si="14"/>
        <v>1.0176158970624316</v>
      </c>
      <c r="L79" s="16">
        <f t="shared" si="15"/>
        <v>1.7615897062431607</v>
      </c>
    </row>
    <row r="80" spans="1:12" x14ac:dyDescent="0.3">
      <c r="A80">
        <f t="shared" si="8"/>
        <v>78</v>
      </c>
      <c r="B80" s="7">
        <v>44524</v>
      </c>
      <c r="C80" s="8">
        <v>11.917999999999999</v>
      </c>
      <c r="D80" s="34">
        <v>705.10686999999996</v>
      </c>
      <c r="E80" s="12">
        <f t="shared" si="9"/>
        <v>0.27262254890221271</v>
      </c>
      <c r="F80" s="11">
        <f t="shared" si="10"/>
        <v>0.94705443501418407</v>
      </c>
      <c r="G80" s="12">
        <f t="shared" si="11"/>
        <v>-5.2945564985815929</v>
      </c>
      <c r="H80" s="9">
        <v>7.65</v>
      </c>
      <c r="I80" s="15">
        <f t="shared" si="12"/>
        <v>1.0179136135977427</v>
      </c>
      <c r="J80" s="16">
        <f t="shared" si="13"/>
        <v>2.9256277950295839E-2</v>
      </c>
      <c r="K80" s="15">
        <f t="shared" si="14"/>
        <v>1.0179136135977427</v>
      </c>
      <c r="L80" s="16">
        <f t="shared" si="15"/>
        <v>1.7913613597742684</v>
      </c>
    </row>
    <row r="81" spans="1:12" x14ac:dyDescent="0.3">
      <c r="A81">
        <f t="shared" si="8"/>
        <v>79</v>
      </c>
      <c r="B81" s="7">
        <v>44525</v>
      </c>
      <c r="C81" s="8">
        <v>11.9598</v>
      </c>
      <c r="D81" s="34">
        <v>704.60607700000003</v>
      </c>
      <c r="E81" s="12">
        <f t="shared" si="9"/>
        <v>-7.1023701697858765E-2</v>
      </c>
      <c r="F81" s="11">
        <f t="shared" si="10"/>
        <v>0.94638180189734322</v>
      </c>
      <c r="G81" s="12">
        <f t="shared" si="11"/>
        <v>-5.3618198102656773</v>
      </c>
      <c r="H81" s="9">
        <v>7.65</v>
      </c>
      <c r="I81" s="15">
        <f t="shared" si="12"/>
        <v>1.0182114172338308</v>
      </c>
      <c r="J81" s="16">
        <f t="shared" si="13"/>
        <v>2.9256277950295839E-2</v>
      </c>
      <c r="K81" s="15">
        <f t="shared" si="14"/>
        <v>1.0182114172338308</v>
      </c>
      <c r="L81" s="16">
        <f t="shared" si="15"/>
        <v>1.8211417233830796</v>
      </c>
    </row>
    <row r="82" spans="1:12" x14ac:dyDescent="0.3">
      <c r="A82">
        <f t="shared" si="8"/>
        <v>80</v>
      </c>
      <c r="B82" s="7">
        <v>44526</v>
      </c>
      <c r="C82" s="8">
        <v>11.8354</v>
      </c>
      <c r="D82" s="34">
        <v>707.35188300000004</v>
      </c>
      <c r="E82" s="12">
        <f t="shared" si="9"/>
        <v>0.38969377211317546</v>
      </c>
      <c r="F82" s="11">
        <f t="shared" si="10"/>
        <v>0.95006979283974957</v>
      </c>
      <c r="G82" s="12">
        <f t="shared" si="11"/>
        <v>-4.9930207160250433</v>
      </c>
      <c r="H82" s="9">
        <v>7.65</v>
      </c>
      <c r="I82" s="15">
        <f t="shared" si="12"/>
        <v>1.0185093079961784</v>
      </c>
      <c r="J82" s="16">
        <f t="shared" si="13"/>
        <v>2.9256277950295839E-2</v>
      </c>
      <c r="K82" s="15">
        <f t="shared" si="14"/>
        <v>1.0185093079961784</v>
      </c>
      <c r="L82" s="16">
        <f t="shared" si="15"/>
        <v>1.8509307996178448</v>
      </c>
    </row>
    <row r="83" spans="1:12" x14ac:dyDescent="0.3">
      <c r="A83">
        <f t="shared" si="8"/>
        <v>81</v>
      </c>
      <c r="B83" s="7">
        <v>44529</v>
      </c>
      <c r="C83" s="8">
        <v>11.7164</v>
      </c>
      <c r="D83" s="34">
        <v>709.99874</v>
      </c>
      <c r="E83" s="12">
        <f t="shared" si="9"/>
        <v>0.37419240177523072</v>
      </c>
      <c r="F83" s="11">
        <f t="shared" si="10"/>
        <v>0.9536248818161176</v>
      </c>
      <c r="G83" s="12">
        <f t="shared" si="11"/>
        <v>-4.6375118183882407</v>
      </c>
      <c r="H83" s="9">
        <v>7.65</v>
      </c>
      <c r="I83" s="15">
        <f t="shared" si="12"/>
        <v>1.0188072859102755</v>
      </c>
      <c r="J83" s="16">
        <f t="shared" si="13"/>
        <v>2.9256277950295839E-2</v>
      </c>
      <c r="K83" s="15">
        <f t="shared" si="14"/>
        <v>1.0188072859102755</v>
      </c>
      <c r="L83" s="16">
        <f t="shared" si="15"/>
        <v>1.8807285910275473</v>
      </c>
    </row>
    <row r="84" spans="1:12" x14ac:dyDescent="0.3">
      <c r="A84">
        <f t="shared" si="8"/>
        <v>82</v>
      </c>
      <c r="B84" s="7">
        <v>44530</v>
      </c>
      <c r="C84" s="8">
        <v>11.62</v>
      </c>
      <c r="D84" s="34">
        <v>712.20659499999999</v>
      </c>
      <c r="E84" s="12">
        <f t="shared" si="9"/>
        <v>0.31096604481297696</v>
      </c>
      <c r="F84" s="11">
        <f t="shared" si="10"/>
        <v>0.95659033139345362</v>
      </c>
      <c r="G84" s="12">
        <f t="shared" si="11"/>
        <v>-4.3409668606546381</v>
      </c>
      <c r="H84" s="9">
        <v>7.65</v>
      </c>
      <c r="I84" s="15">
        <f t="shared" si="12"/>
        <v>1.0191053510016193</v>
      </c>
      <c r="J84" s="16">
        <f t="shared" si="13"/>
        <v>2.9256277950295839E-2</v>
      </c>
      <c r="K84" s="15">
        <f t="shared" si="14"/>
        <v>1.0191053510016193</v>
      </c>
      <c r="L84" s="16">
        <f t="shared" si="15"/>
        <v>1.9105351001619253</v>
      </c>
    </row>
    <row r="85" spans="1:12" x14ac:dyDescent="0.3">
      <c r="A85">
        <f t="shared" si="8"/>
        <v>83</v>
      </c>
      <c r="B85" s="7">
        <v>44531</v>
      </c>
      <c r="C85" s="8">
        <v>11.621</v>
      </c>
      <c r="D85" s="34">
        <v>712.49766799999998</v>
      </c>
      <c r="E85" s="12">
        <f t="shared" si="9"/>
        <v>4.0869180662395088E-2</v>
      </c>
      <c r="F85" s="11">
        <f t="shared" si="10"/>
        <v>0.95698128202418986</v>
      </c>
      <c r="G85" s="12">
        <f t="shared" si="11"/>
        <v>-4.3018717975810139</v>
      </c>
      <c r="H85" s="9">
        <v>7.65</v>
      </c>
      <c r="I85" s="15">
        <f t="shared" si="12"/>
        <v>1.0194035032957147</v>
      </c>
      <c r="J85" s="16">
        <f t="shared" si="13"/>
        <v>2.9256277950295839E-2</v>
      </c>
      <c r="K85" s="15">
        <f t="shared" si="14"/>
        <v>1.0194035032957147</v>
      </c>
      <c r="L85" s="16">
        <f t="shared" si="15"/>
        <v>1.9403503295714719</v>
      </c>
    </row>
    <row r="86" spans="1:12" x14ac:dyDescent="0.3">
      <c r="A86">
        <f t="shared" si="8"/>
        <v>84</v>
      </c>
      <c r="B86" s="7">
        <v>44532</v>
      </c>
      <c r="C86" s="8">
        <v>11.39</v>
      </c>
      <c r="D86" s="34">
        <v>717.37037099999998</v>
      </c>
      <c r="E86" s="12">
        <f t="shared" si="9"/>
        <v>0.68389037871208203</v>
      </c>
      <c r="F86" s="11">
        <f t="shared" si="10"/>
        <v>0.96352598493802888</v>
      </c>
      <c r="G86" s="12">
        <f t="shared" si="11"/>
        <v>-3.6474015061971121</v>
      </c>
      <c r="H86" s="9">
        <v>7.65</v>
      </c>
      <c r="I86" s="15">
        <f t="shared" si="12"/>
        <v>1.0197017428180739</v>
      </c>
      <c r="J86" s="16">
        <f t="shared" si="13"/>
        <v>2.9256277950295839E-2</v>
      </c>
      <c r="K86" s="15">
        <f t="shared" si="14"/>
        <v>1.0197017428180739</v>
      </c>
      <c r="L86" s="16">
        <f t="shared" si="15"/>
        <v>1.9701742818073908</v>
      </c>
    </row>
    <row r="87" spans="1:12" x14ac:dyDescent="0.3">
      <c r="A87">
        <f t="shared" si="8"/>
        <v>85</v>
      </c>
      <c r="B87" s="7">
        <v>44533</v>
      </c>
      <c r="C87" s="8">
        <v>11.02</v>
      </c>
      <c r="D87" s="34">
        <v>725.05879100000004</v>
      </c>
      <c r="E87" s="12">
        <f t="shared" si="9"/>
        <v>1.0717504249976972</v>
      </c>
      <c r="F87" s="11">
        <f t="shared" si="10"/>
        <v>0.9738525787765655</v>
      </c>
      <c r="G87" s="12">
        <f t="shared" si="11"/>
        <v>-2.6147421223434497</v>
      </c>
      <c r="H87" s="9">
        <v>7.65</v>
      </c>
      <c r="I87" s="15">
        <f t="shared" si="12"/>
        <v>1.0200000695942169</v>
      </c>
      <c r="J87" s="16">
        <f t="shared" si="13"/>
        <v>2.9256277950295839E-2</v>
      </c>
      <c r="K87" s="15">
        <f t="shared" si="14"/>
        <v>1.0200000695942169</v>
      </c>
      <c r="L87" s="16">
        <f t="shared" si="15"/>
        <v>2.0000069594216852</v>
      </c>
    </row>
    <row r="88" spans="1:12" x14ac:dyDescent="0.3">
      <c r="A88">
        <f t="shared" si="8"/>
        <v>86</v>
      </c>
      <c r="B88" s="7">
        <v>44536</v>
      </c>
      <c r="C88" s="8">
        <v>11.04</v>
      </c>
      <c r="D88" s="34">
        <v>724.95843600000001</v>
      </c>
      <c r="E88" s="12">
        <f t="shared" si="9"/>
        <v>-1.3840946588850045E-2</v>
      </c>
      <c r="F88" s="11">
        <f t="shared" si="10"/>
        <v>0.97371778836128287</v>
      </c>
      <c r="G88" s="12">
        <f t="shared" si="11"/>
        <v>-2.6282211638717135</v>
      </c>
      <c r="H88" s="9">
        <v>7.65</v>
      </c>
      <c r="I88" s="15">
        <f t="shared" si="12"/>
        <v>1.0202984836496705</v>
      </c>
      <c r="J88" s="16">
        <f t="shared" si="13"/>
        <v>2.9256277950295839E-2</v>
      </c>
      <c r="K88" s="15">
        <f t="shared" si="14"/>
        <v>1.0202984836496705</v>
      </c>
      <c r="L88" s="16">
        <f t="shared" si="15"/>
        <v>2.0298483649670462</v>
      </c>
    </row>
    <row r="89" spans="1:12" x14ac:dyDescent="0.3">
      <c r="A89">
        <f t="shared" si="8"/>
        <v>87</v>
      </c>
      <c r="B89" s="7">
        <v>44537</v>
      </c>
      <c r="C89" s="8">
        <v>10.9872</v>
      </c>
      <c r="D89" s="34">
        <v>726.31864099999996</v>
      </c>
      <c r="E89" s="12">
        <f t="shared" si="9"/>
        <v>0.18762523924888974</v>
      </c>
      <c r="F89" s="11">
        <f t="shared" si="10"/>
        <v>0.97554472869130471</v>
      </c>
      <c r="G89" s="12">
        <f t="shared" si="11"/>
        <v>-2.4455271308695292</v>
      </c>
      <c r="H89" s="9">
        <v>7.65</v>
      </c>
      <c r="I89" s="15">
        <f t="shared" si="12"/>
        <v>1.0205969850099696</v>
      </c>
      <c r="J89" s="16">
        <f t="shared" si="13"/>
        <v>2.9256277950295839E-2</v>
      </c>
      <c r="K89" s="15">
        <f t="shared" si="14"/>
        <v>1.0205969850099696</v>
      </c>
      <c r="L89" s="16">
        <f t="shared" si="15"/>
        <v>2.0596985009969648</v>
      </c>
    </row>
    <row r="90" spans="1:12" x14ac:dyDescent="0.3">
      <c r="A90">
        <f t="shared" si="8"/>
        <v>88</v>
      </c>
      <c r="B90" s="7">
        <v>44538</v>
      </c>
      <c r="C90" s="8">
        <v>10.7933</v>
      </c>
      <c r="D90" s="34">
        <v>730.52191900000003</v>
      </c>
      <c r="E90" s="12">
        <f t="shared" si="9"/>
        <v>0.57870991638229174</v>
      </c>
      <c r="F90" s="11">
        <f t="shared" si="10"/>
        <v>0.98119030277498598</v>
      </c>
      <c r="G90" s="12">
        <f t="shared" si="11"/>
        <v>-1.8809697225014022</v>
      </c>
      <c r="H90" s="9">
        <v>7.65</v>
      </c>
      <c r="I90" s="15">
        <f t="shared" si="12"/>
        <v>1.0208955737006564</v>
      </c>
      <c r="J90" s="16">
        <f t="shared" si="13"/>
        <v>2.9256277950295839E-2</v>
      </c>
      <c r="K90" s="15">
        <f t="shared" si="14"/>
        <v>1.0208955737006564</v>
      </c>
      <c r="L90" s="16">
        <f t="shared" si="15"/>
        <v>2.0895573700656422</v>
      </c>
    </row>
    <row r="91" spans="1:12" x14ac:dyDescent="0.3">
      <c r="A91">
        <f t="shared" si="8"/>
        <v>89</v>
      </c>
      <c r="B91" s="7">
        <v>44539</v>
      </c>
      <c r="C91" s="8">
        <v>10.824999999999999</v>
      </c>
      <c r="D91" s="34">
        <v>730.17972799999995</v>
      </c>
      <c r="E91" s="12">
        <f t="shared" si="9"/>
        <v>-4.6841989418811014E-2</v>
      </c>
      <c r="F91" s="11">
        <f t="shared" si="10"/>
        <v>0.98073069371718169</v>
      </c>
      <c r="G91" s="12">
        <f t="shared" si="11"/>
        <v>-1.926930628281831</v>
      </c>
      <c r="H91" s="9">
        <v>9.15</v>
      </c>
      <c r="I91" s="15">
        <f t="shared" si="12"/>
        <v>1.0211942497472806</v>
      </c>
      <c r="J91" s="16">
        <f t="shared" si="13"/>
        <v>2.9256277950295839E-2</v>
      </c>
      <c r="K91" s="15">
        <f t="shared" si="14"/>
        <v>1.0211942497472806</v>
      </c>
      <c r="L91" s="16">
        <f t="shared" si="15"/>
        <v>2.1194249747280569</v>
      </c>
    </row>
    <row r="92" spans="1:12" x14ac:dyDescent="0.3">
      <c r="A92">
        <f t="shared" si="8"/>
        <v>90</v>
      </c>
      <c r="B92" s="7">
        <v>44540</v>
      </c>
      <c r="C92" s="8">
        <v>10.560600000000001</v>
      </c>
      <c r="D92" s="34">
        <v>735.828484</v>
      </c>
      <c r="E92" s="12">
        <f t="shared" si="9"/>
        <v>0.77361172645429299</v>
      </c>
      <c r="F92" s="11">
        <f t="shared" si="10"/>
        <v>0.98831774136871431</v>
      </c>
      <c r="G92" s="12">
        <f t="shared" si="11"/>
        <v>-1.1682258631285691</v>
      </c>
      <c r="H92" s="9">
        <v>9.15</v>
      </c>
      <c r="I92" s="15">
        <f t="shared" si="12"/>
        <v>1.0215491070824689</v>
      </c>
      <c r="J92" s="16">
        <f t="shared" si="13"/>
        <v>3.4749249251664338E-2</v>
      </c>
      <c r="K92" s="15">
        <f t="shared" si="14"/>
        <v>1.0215491070824689</v>
      </c>
      <c r="L92" s="16">
        <f t="shared" si="15"/>
        <v>2.1549107082468932</v>
      </c>
    </row>
    <row r="93" spans="1:12" x14ac:dyDescent="0.3">
      <c r="A93">
        <f t="shared" si="8"/>
        <v>91</v>
      </c>
      <c r="B93" s="7">
        <v>44543</v>
      </c>
      <c r="C93" s="8">
        <v>10.73</v>
      </c>
      <c r="D93" s="34">
        <v>732.69051999999999</v>
      </c>
      <c r="E93" s="12">
        <f t="shared" si="9"/>
        <v>-0.42645318416349998</v>
      </c>
      <c r="F93" s="11">
        <f t="shared" si="10"/>
        <v>0.98410302889099466</v>
      </c>
      <c r="G93" s="12">
        <f t="shared" si="11"/>
        <v>-1.5896971109005342</v>
      </c>
      <c r="H93" s="9">
        <v>9.15</v>
      </c>
      <c r="I93" s="15">
        <f t="shared" si="12"/>
        <v>1.0219040877279171</v>
      </c>
      <c r="J93" s="16">
        <f t="shared" si="13"/>
        <v>3.4749249251664338E-2</v>
      </c>
      <c r="K93" s="15">
        <f t="shared" si="14"/>
        <v>1.0219040877279171</v>
      </c>
      <c r="L93" s="16">
        <f t="shared" si="15"/>
        <v>2.1904087727917076</v>
      </c>
    </row>
    <row r="94" spans="1:12" x14ac:dyDescent="0.3">
      <c r="A94">
        <f t="shared" si="8"/>
        <v>92</v>
      </c>
      <c r="B94" s="7">
        <v>44544</v>
      </c>
      <c r="C94" s="8">
        <v>10.593400000000001</v>
      </c>
      <c r="D94" s="34">
        <v>735.74958700000002</v>
      </c>
      <c r="E94" s="12">
        <f t="shared" si="9"/>
        <v>0.41751147537707478</v>
      </c>
      <c r="F94" s="11">
        <f t="shared" si="10"/>
        <v>0.98821177196614796</v>
      </c>
      <c r="G94" s="12">
        <f t="shared" si="11"/>
        <v>-1.1788228033852044</v>
      </c>
      <c r="H94" s="9">
        <v>9.15</v>
      </c>
      <c r="I94" s="15">
        <f t="shared" si="12"/>
        <v>1.0222591917264745</v>
      </c>
      <c r="J94" s="16">
        <f t="shared" si="13"/>
        <v>3.4749249251664338E-2</v>
      </c>
      <c r="K94" s="15">
        <f t="shared" si="14"/>
        <v>1.0222591917264745</v>
      </c>
      <c r="L94" s="16">
        <f t="shared" si="15"/>
        <v>2.2259191726474503</v>
      </c>
    </row>
    <row r="95" spans="1:12" x14ac:dyDescent="0.3">
      <c r="A95">
        <f t="shared" si="8"/>
        <v>93</v>
      </c>
      <c r="B95" s="7">
        <v>44545</v>
      </c>
      <c r="C95" s="8">
        <v>10.675000000000001</v>
      </c>
      <c r="D95" s="34">
        <v>734.39313900000002</v>
      </c>
      <c r="E95" s="12">
        <f t="shared" si="9"/>
        <v>-0.18436272666232378</v>
      </c>
      <c r="F95" s="11">
        <f t="shared" si="10"/>
        <v>0.98638987779815313</v>
      </c>
      <c r="G95" s="12">
        <f t="shared" si="11"/>
        <v>-1.3610122201846875</v>
      </c>
      <c r="H95" s="9">
        <v>9.15</v>
      </c>
      <c r="I95" s="15">
        <f t="shared" si="12"/>
        <v>1.0226144191210056</v>
      </c>
      <c r="J95" s="16">
        <f t="shared" si="13"/>
        <v>3.4749249251664338E-2</v>
      </c>
      <c r="K95" s="15">
        <f t="shared" si="14"/>
        <v>1.0226144191210056</v>
      </c>
      <c r="L95" s="16">
        <f t="shared" si="15"/>
        <v>2.2614419121005591</v>
      </c>
    </row>
    <row r="96" spans="1:12" x14ac:dyDescent="0.3">
      <c r="A96">
        <f t="shared" si="8"/>
        <v>94</v>
      </c>
      <c r="B96" s="7">
        <v>44546</v>
      </c>
      <c r="C96" s="8">
        <v>10.76</v>
      </c>
      <c r="D96" s="34">
        <v>732.97629700000005</v>
      </c>
      <c r="E96" s="12">
        <f t="shared" si="9"/>
        <v>-0.1929269113174481</v>
      </c>
      <c r="F96" s="11">
        <f t="shared" si="10"/>
        <v>0.98448686627336923</v>
      </c>
      <c r="G96" s="12">
        <f t="shared" si="11"/>
        <v>-1.5513133726630768</v>
      </c>
      <c r="H96" s="9">
        <v>9.15</v>
      </c>
      <c r="I96" s="15">
        <f t="shared" si="12"/>
        <v>1.0229697699543894</v>
      </c>
      <c r="J96" s="16">
        <f t="shared" si="13"/>
        <v>3.4749249251664338E-2</v>
      </c>
      <c r="K96" s="15">
        <f t="shared" si="14"/>
        <v>1.0229697699543894</v>
      </c>
      <c r="L96" s="16">
        <f t="shared" si="15"/>
        <v>2.2969769954389374</v>
      </c>
    </row>
    <row r="97" spans="1:12" x14ac:dyDescent="0.3">
      <c r="A97">
        <f t="shared" si="8"/>
        <v>95</v>
      </c>
      <c r="B97" s="7">
        <v>44547</v>
      </c>
      <c r="C97" s="8">
        <v>10.882099999999999</v>
      </c>
      <c r="D97" s="34">
        <v>730.82513900000004</v>
      </c>
      <c r="E97" s="12">
        <f t="shared" si="9"/>
        <v>-0.29348261448624013</v>
      </c>
      <c r="F97" s="11">
        <f t="shared" si="10"/>
        <v>0.98159756847895652</v>
      </c>
      <c r="G97" s="12">
        <f t="shared" si="11"/>
        <v>-1.8402431521043483</v>
      </c>
      <c r="H97" s="9">
        <v>9.15</v>
      </c>
      <c r="I97" s="15">
        <f t="shared" si="12"/>
        <v>1.02332524426952</v>
      </c>
      <c r="J97" s="16">
        <f t="shared" si="13"/>
        <v>3.4749249251664338E-2</v>
      </c>
      <c r="K97" s="15">
        <f t="shared" si="14"/>
        <v>1.02332524426952</v>
      </c>
      <c r="L97" s="16">
        <f t="shared" si="15"/>
        <v>2.3325244269519985</v>
      </c>
    </row>
    <row r="98" spans="1:12" x14ac:dyDescent="0.3">
      <c r="A98">
        <f t="shared" si="8"/>
        <v>96</v>
      </c>
      <c r="B98" s="7">
        <v>44550</v>
      </c>
      <c r="C98" s="8">
        <v>10.63</v>
      </c>
      <c r="D98" s="34">
        <v>736.18755499999997</v>
      </c>
      <c r="E98" s="12">
        <f t="shared" si="9"/>
        <v>0.73374815860021148</v>
      </c>
      <c r="F98" s="11">
        <f t="shared" si="10"/>
        <v>0.9888000225625353</v>
      </c>
      <c r="G98" s="12">
        <f t="shared" si="11"/>
        <v>-1.1199977437464703</v>
      </c>
      <c r="H98" s="9">
        <v>9.15</v>
      </c>
      <c r="I98" s="15">
        <f t="shared" si="12"/>
        <v>1.0236808421093064</v>
      </c>
      <c r="J98" s="16">
        <f t="shared" si="13"/>
        <v>3.4749249251664338E-2</v>
      </c>
      <c r="K98" s="15">
        <f t="shared" si="14"/>
        <v>1.0236808421093064</v>
      </c>
      <c r="L98" s="16">
        <f t="shared" si="15"/>
        <v>2.3680842109306433</v>
      </c>
    </row>
    <row r="99" spans="1:12" x14ac:dyDescent="0.3">
      <c r="A99">
        <f t="shared" si="8"/>
        <v>97</v>
      </c>
      <c r="B99" s="7">
        <v>44551</v>
      </c>
      <c r="C99" s="8">
        <v>10.515000000000001</v>
      </c>
      <c r="D99" s="34">
        <v>738.80558599999995</v>
      </c>
      <c r="E99" s="12">
        <f t="shared" si="9"/>
        <v>0.35562011096479385</v>
      </c>
      <c r="F99" s="11">
        <f t="shared" si="10"/>
        <v>0.99231639429999208</v>
      </c>
      <c r="G99" s="12">
        <f t="shared" si="11"/>
        <v>-0.76836057000079228</v>
      </c>
      <c r="H99" s="9">
        <v>9.15</v>
      </c>
      <c r="I99" s="15">
        <f t="shared" si="12"/>
        <v>1.0240365635166726</v>
      </c>
      <c r="J99" s="16">
        <f t="shared" si="13"/>
        <v>3.4749249251664338E-2</v>
      </c>
      <c r="K99" s="15">
        <f t="shared" si="14"/>
        <v>1.0240365635166726</v>
      </c>
      <c r="L99" s="16">
        <f t="shared" si="15"/>
        <v>2.4036563516672604</v>
      </c>
    </row>
    <row r="100" spans="1:12" x14ac:dyDescent="0.3">
      <c r="A100">
        <f t="shared" si="8"/>
        <v>98</v>
      </c>
      <c r="B100" s="7">
        <v>44552</v>
      </c>
      <c r="C100" s="8">
        <v>10.56</v>
      </c>
      <c r="D100" s="34">
        <v>738.18949599999996</v>
      </c>
      <c r="E100" s="12">
        <f t="shared" si="9"/>
        <v>-8.3390002955385789E-2</v>
      </c>
      <c r="F100" s="11">
        <f t="shared" si="10"/>
        <v>0.99148890162945857</v>
      </c>
      <c r="G100" s="12">
        <f t="shared" si="11"/>
        <v>-0.85110983705414256</v>
      </c>
      <c r="H100" s="9">
        <v>9.15</v>
      </c>
      <c r="I100" s="15">
        <f t="shared" si="12"/>
        <v>1.0243924085345573</v>
      </c>
      <c r="J100" s="16">
        <f t="shared" si="13"/>
        <v>3.4749249251664338E-2</v>
      </c>
      <c r="K100" s="15">
        <f t="shared" si="14"/>
        <v>1.0243924085345573</v>
      </c>
      <c r="L100" s="16">
        <f t="shared" si="15"/>
        <v>2.4392408534557264</v>
      </c>
    </row>
    <row r="101" spans="1:12" x14ac:dyDescent="0.3">
      <c r="A101">
        <f t="shared" si="8"/>
        <v>99</v>
      </c>
      <c r="B101" s="7">
        <v>44553</v>
      </c>
      <c r="C101" s="8">
        <v>10.6988</v>
      </c>
      <c r="D101" s="34">
        <v>735.69094199999995</v>
      </c>
      <c r="E101" s="12">
        <f t="shared" si="9"/>
        <v>-0.33847054361229034</v>
      </c>
      <c r="F101" s="11">
        <f t="shared" si="10"/>
        <v>0.98813300375425783</v>
      </c>
      <c r="G101" s="12">
        <f t="shared" si="11"/>
        <v>-1.1866996245742167</v>
      </c>
      <c r="H101" s="9">
        <v>9.15</v>
      </c>
      <c r="I101" s="15">
        <f t="shared" si="12"/>
        <v>1.0247483772059141</v>
      </c>
      <c r="J101" s="16">
        <f t="shared" si="13"/>
        <v>3.4749249251664338E-2</v>
      </c>
      <c r="K101" s="15">
        <f t="shared" si="14"/>
        <v>1.0247483772059141</v>
      </c>
      <c r="L101" s="16">
        <f t="shared" si="15"/>
        <v>2.4748377205914052</v>
      </c>
    </row>
    <row r="102" spans="1:12" x14ac:dyDescent="0.3">
      <c r="A102">
        <f t="shared" si="8"/>
        <v>100</v>
      </c>
      <c r="B102" s="7">
        <v>44554</v>
      </c>
      <c r="C102" s="8">
        <v>10.6988</v>
      </c>
      <c r="D102" s="34">
        <v>735.98773900000003</v>
      </c>
      <c r="E102" s="12">
        <f t="shared" si="9"/>
        <v>4.0342619849753625E-2</v>
      </c>
      <c r="F102" s="11">
        <f t="shared" si="10"/>
        <v>0.98853164249557235</v>
      </c>
      <c r="G102" s="12">
        <f t="shared" si="11"/>
        <v>-1.1468357504427651</v>
      </c>
      <c r="H102" s="9">
        <v>9.15</v>
      </c>
      <c r="I102" s="15">
        <f t="shared" si="12"/>
        <v>1.0251044695737117</v>
      </c>
      <c r="J102" s="16">
        <f t="shared" si="13"/>
        <v>3.4749249251664338E-2</v>
      </c>
      <c r="K102" s="15">
        <f t="shared" si="14"/>
        <v>1.0251044695737117</v>
      </c>
      <c r="L102" s="16">
        <f t="shared" si="15"/>
        <v>2.5104469573711707</v>
      </c>
    </row>
    <row r="103" spans="1:12" x14ac:dyDescent="0.3">
      <c r="A103">
        <f t="shared" si="8"/>
        <v>101</v>
      </c>
      <c r="B103" s="7">
        <v>44557</v>
      </c>
      <c r="C103" s="8">
        <v>10.6927</v>
      </c>
      <c r="D103" s="34">
        <v>736.40687000000003</v>
      </c>
      <c r="E103" s="12">
        <f t="shared" si="9"/>
        <v>5.6948095435593871E-2</v>
      </c>
      <c r="F103" s="11">
        <f t="shared" si="10"/>
        <v>0.98909459243875175</v>
      </c>
      <c r="G103" s="12">
        <f t="shared" si="11"/>
        <v>-1.0905407561248248</v>
      </c>
      <c r="H103" s="9">
        <v>9.15</v>
      </c>
      <c r="I103" s="15">
        <f t="shared" si="12"/>
        <v>1.0254606856809338</v>
      </c>
      <c r="J103" s="16">
        <f t="shared" si="13"/>
        <v>3.4749249251664338E-2</v>
      </c>
      <c r="K103" s="15">
        <f t="shared" si="14"/>
        <v>1.0254606856809338</v>
      </c>
      <c r="L103" s="16">
        <f t="shared" si="15"/>
        <v>2.5460685680933848</v>
      </c>
    </row>
    <row r="104" spans="1:12" x14ac:dyDescent="0.3">
      <c r="A104">
        <f t="shared" si="8"/>
        <v>102</v>
      </c>
      <c r="B104" s="7">
        <v>44558</v>
      </c>
      <c r="C104" s="8">
        <v>10.7151</v>
      </c>
      <c r="D104" s="34">
        <v>736.25554999999997</v>
      </c>
      <c r="E104" s="12">
        <f t="shared" si="9"/>
        <v>-2.0548423183508469E-2</v>
      </c>
      <c r="F104" s="11">
        <f t="shared" si="10"/>
        <v>0.98889134909621224</v>
      </c>
      <c r="G104" s="12">
        <f t="shared" si="11"/>
        <v>-1.1108650903787765</v>
      </c>
      <c r="H104" s="9">
        <v>9.15</v>
      </c>
      <c r="I104" s="15">
        <f t="shared" si="12"/>
        <v>1.025817025570579</v>
      </c>
      <c r="J104" s="16">
        <f t="shared" si="13"/>
        <v>3.4749249251664338E-2</v>
      </c>
      <c r="K104" s="15">
        <f t="shared" si="14"/>
        <v>1.025817025570579</v>
      </c>
      <c r="L104" s="16">
        <f t="shared" si="15"/>
        <v>2.5817025570578966</v>
      </c>
    </row>
    <row r="105" spans="1:12" x14ac:dyDescent="0.3">
      <c r="A105">
        <f t="shared" si="8"/>
        <v>103</v>
      </c>
      <c r="B105" s="7">
        <v>44559</v>
      </c>
      <c r="C105" s="8">
        <v>10.823</v>
      </c>
      <c r="D105" s="34">
        <v>734.40088200000002</v>
      </c>
      <c r="E105" s="12">
        <f t="shared" si="9"/>
        <v>-0.25190546950715209</v>
      </c>
      <c r="F105" s="11">
        <f t="shared" si="10"/>
        <v>0.98640027770035577</v>
      </c>
      <c r="G105" s="12">
        <f t="shared" si="11"/>
        <v>-1.3599722299644235</v>
      </c>
      <c r="H105" s="9">
        <v>9.15</v>
      </c>
      <c r="I105" s="15">
        <f t="shared" si="12"/>
        <v>1.0261734892856604</v>
      </c>
      <c r="J105" s="16">
        <f t="shared" si="13"/>
        <v>3.4749249251664338E-2</v>
      </c>
      <c r="K105" s="15">
        <f t="shared" si="14"/>
        <v>1.0261734892856604</v>
      </c>
      <c r="L105" s="16">
        <f t="shared" si="15"/>
        <v>2.6173489285660434</v>
      </c>
    </row>
    <row r="106" spans="1:12" x14ac:dyDescent="0.3">
      <c r="A106">
        <f t="shared" si="8"/>
        <v>104</v>
      </c>
      <c r="B106" s="7">
        <v>44560</v>
      </c>
      <c r="C106" s="8">
        <v>10.7338</v>
      </c>
      <c r="D106" s="34">
        <v>736.47734000000003</v>
      </c>
      <c r="E106" s="12">
        <f t="shared" si="9"/>
        <v>0.28274176282920838</v>
      </c>
      <c r="F106" s="11">
        <f t="shared" si="10"/>
        <v>0.98918924323407798</v>
      </c>
      <c r="G106" s="12">
        <f t="shared" si="11"/>
        <v>-1.0810756765922025</v>
      </c>
      <c r="H106" s="9">
        <v>9.15</v>
      </c>
      <c r="I106" s="15">
        <f t="shared" si="12"/>
        <v>1.0265300768692067</v>
      </c>
      <c r="J106" s="16">
        <f t="shared" si="13"/>
        <v>3.4749249251664338E-2</v>
      </c>
      <c r="K106" s="15">
        <f t="shared" si="14"/>
        <v>1.0265300768692067</v>
      </c>
      <c r="L106" s="16">
        <f t="shared" si="15"/>
        <v>2.653007686920672</v>
      </c>
    </row>
    <row r="107" spans="1:12" x14ac:dyDescent="0.3">
      <c r="A107">
        <f t="shared" si="8"/>
        <v>105</v>
      </c>
      <c r="B107" s="7">
        <v>44561</v>
      </c>
      <c r="C107" s="8">
        <v>10.7338</v>
      </c>
      <c r="D107" s="34">
        <v>736.77537800000005</v>
      </c>
      <c r="E107" s="12">
        <f t="shared" si="9"/>
        <v>4.0468047530151097E-2</v>
      </c>
      <c r="F107" s="11">
        <f t="shared" si="10"/>
        <v>0.98958954880719308</v>
      </c>
      <c r="G107" s="12">
        <f t="shared" si="11"/>
        <v>-1.0410451192806924</v>
      </c>
      <c r="H107" s="9">
        <v>9.15</v>
      </c>
      <c r="I107" s="15">
        <f t="shared" si="12"/>
        <v>1.0268867883642614</v>
      </c>
      <c r="J107" s="16">
        <f t="shared" si="13"/>
        <v>3.4749249251664338E-2</v>
      </c>
      <c r="K107" s="15">
        <f t="shared" si="14"/>
        <v>1.0268867883642614</v>
      </c>
      <c r="L107" s="16">
        <f t="shared" si="15"/>
        <v>2.6886788364261394</v>
      </c>
    </row>
    <row r="108" spans="1:12" x14ac:dyDescent="0.3">
      <c r="A108">
        <f t="shared" si="8"/>
        <v>106</v>
      </c>
      <c r="B108" s="7">
        <v>44564</v>
      </c>
      <c r="C108" s="8">
        <v>10.946</v>
      </c>
      <c r="D108" s="34">
        <v>732.86348199999998</v>
      </c>
      <c r="E108" s="12">
        <f t="shared" si="9"/>
        <v>-0.53094825326804873</v>
      </c>
      <c r="F108" s="11">
        <f t="shared" si="10"/>
        <v>0.98433534038327808</v>
      </c>
      <c r="G108" s="12">
        <f t="shared" si="11"/>
        <v>-1.5664659616721921</v>
      </c>
      <c r="H108" s="9">
        <v>9.15</v>
      </c>
      <c r="I108" s="15">
        <f t="shared" si="12"/>
        <v>1.0272436238138825</v>
      </c>
      <c r="J108" s="16">
        <f t="shared" si="13"/>
        <v>3.4749249251664338E-2</v>
      </c>
      <c r="K108" s="15">
        <f t="shared" si="14"/>
        <v>1.0272436238138825</v>
      </c>
      <c r="L108" s="16">
        <f t="shared" si="15"/>
        <v>2.7243623813882456</v>
      </c>
    </row>
    <row r="109" spans="1:12" x14ac:dyDescent="0.3">
      <c r="A109">
        <f t="shared" si="8"/>
        <v>107</v>
      </c>
      <c r="B109" s="7">
        <v>44565</v>
      </c>
      <c r="C109" s="8">
        <v>11.3</v>
      </c>
      <c r="D109" s="34">
        <v>726.21969100000001</v>
      </c>
      <c r="E109" s="12">
        <f t="shared" si="9"/>
        <v>-0.90655233384926426</v>
      </c>
      <c r="F109" s="11">
        <f t="shared" si="10"/>
        <v>0.97541182538213034</v>
      </c>
      <c r="G109" s="12">
        <f t="shared" si="11"/>
        <v>-2.4588174617869663</v>
      </c>
      <c r="H109" s="9">
        <v>9.15</v>
      </c>
      <c r="I109" s="15">
        <f t="shared" si="12"/>
        <v>1.0276005832611435</v>
      </c>
      <c r="J109" s="16">
        <f t="shared" si="13"/>
        <v>3.4749249251664338E-2</v>
      </c>
      <c r="K109" s="15">
        <f t="shared" si="14"/>
        <v>1.0276005832611435</v>
      </c>
      <c r="L109" s="16">
        <f t="shared" si="15"/>
        <v>2.7600583261143452</v>
      </c>
    </row>
    <row r="110" spans="1:12" x14ac:dyDescent="0.3">
      <c r="A110">
        <f t="shared" si="8"/>
        <v>108</v>
      </c>
      <c r="B110" s="7">
        <v>44566</v>
      </c>
      <c r="C110" s="8">
        <v>11.426</v>
      </c>
      <c r="D110" s="34">
        <v>724.07940799999994</v>
      </c>
      <c r="E110" s="12">
        <f t="shared" si="9"/>
        <v>-0.2947156386041927</v>
      </c>
      <c r="F110" s="11">
        <f t="shared" si="10"/>
        <v>0.97253713419193455</v>
      </c>
      <c r="G110" s="12">
        <f t="shared" si="11"/>
        <v>-2.7462865808065451</v>
      </c>
      <c r="H110" s="9">
        <v>9.15</v>
      </c>
      <c r="I110" s="15">
        <f t="shared" si="12"/>
        <v>1.0279576667491324</v>
      </c>
      <c r="J110" s="16">
        <f t="shared" si="13"/>
        <v>3.4749249251664338E-2</v>
      </c>
      <c r="K110" s="15">
        <f t="shared" si="14"/>
        <v>1.0279576667491324</v>
      </c>
      <c r="L110" s="16">
        <f t="shared" si="15"/>
        <v>2.7957666749132359</v>
      </c>
    </row>
    <row r="111" spans="1:12" x14ac:dyDescent="0.3">
      <c r="A111">
        <f t="shared" si="8"/>
        <v>109</v>
      </c>
      <c r="B111" s="7">
        <v>44567</v>
      </c>
      <c r="C111" s="8">
        <v>11.456</v>
      </c>
      <c r="D111" s="34">
        <v>723.80942500000003</v>
      </c>
      <c r="E111" s="12">
        <f t="shared" si="9"/>
        <v>-3.7286380059564639E-2</v>
      </c>
      <c r="F111" s="11">
        <f t="shared" si="10"/>
        <v>0.97217451029985935</v>
      </c>
      <c r="G111" s="12">
        <f t="shared" si="11"/>
        <v>-2.7825489700140649</v>
      </c>
      <c r="H111" s="9">
        <v>9.15</v>
      </c>
      <c r="I111" s="15">
        <f t="shared" si="12"/>
        <v>1.0283148743209527</v>
      </c>
      <c r="J111" s="16">
        <f t="shared" si="13"/>
        <v>3.4749249251664338E-2</v>
      </c>
      <c r="K111" s="15">
        <f t="shared" si="14"/>
        <v>1.0283148743209527</v>
      </c>
      <c r="L111" s="16">
        <f t="shared" si="15"/>
        <v>2.8314874320952699</v>
      </c>
    </row>
    <row r="112" spans="1:12" x14ac:dyDescent="0.3">
      <c r="A112">
        <f t="shared" si="8"/>
        <v>110</v>
      </c>
      <c r="B112" s="7">
        <v>44568</v>
      </c>
      <c r="C112" s="8">
        <v>11.5542</v>
      </c>
      <c r="D112" s="34">
        <v>722.22553400000004</v>
      </c>
      <c r="E112" s="12">
        <f t="shared" si="9"/>
        <v>-0.21882707592540962</v>
      </c>
      <c r="F112" s="11">
        <f t="shared" si="10"/>
        <v>0.97004712924607794</v>
      </c>
      <c r="G112" s="12">
        <f t="shared" si="11"/>
        <v>-2.9952870753922056</v>
      </c>
      <c r="H112" s="9">
        <v>9.15</v>
      </c>
      <c r="I112" s="15">
        <f t="shared" si="12"/>
        <v>1.0286722060197224</v>
      </c>
      <c r="J112" s="16">
        <f t="shared" si="13"/>
        <v>3.4749249251664338E-2</v>
      </c>
      <c r="K112" s="15">
        <f t="shared" si="14"/>
        <v>1.0286722060197224</v>
      </c>
      <c r="L112" s="16">
        <f t="shared" si="15"/>
        <v>2.8672206019722424</v>
      </c>
    </row>
    <row r="113" spans="1:12" x14ac:dyDescent="0.3">
      <c r="A113">
        <f t="shared" si="8"/>
        <v>111</v>
      </c>
      <c r="B113" s="7">
        <v>44571</v>
      </c>
      <c r="C113" s="8">
        <v>11.6235</v>
      </c>
      <c r="D113" s="34">
        <v>721.20650899999998</v>
      </c>
      <c r="E113" s="12">
        <f t="shared" si="9"/>
        <v>-0.14109512223366982</v>
      </c>
      <c r="F113" s="11">
        <f t="shared" si="10"/>
        <v>0.96867844006334403</v>
      </c>
      <c r="G113" s="12">
        <f t="shared" si="11"/>
        <v>-3.1321559936655974</v>
      </c>
      <c r="H113" s="9">
        <v>9.15</v>
      </c>
      <c r="I113" s="15">
        <f t="shared" si="12"/>
        <v>1.0290296618885748</v>
      </c>
      <c r="J113" s="16">
        <f t="shared" si="13"/>
        <v>3.4749249251664338E-2</v>
      </c>
      <c r="K113" s="15">
        <f t="shared" si="14"/>
        <v>1.0290296618885748</v>
      </c>
      <c r="L113" s="16">
        <f t="shared" si="15"/>
        <v>2.9029661888574809</v>
      </c>
    </row>
    <row r="114" spans="1:12" x14ac:dyDescent="0.3">
      <c r="A114">
        <f t="shared" si="8"/>
        <v>112</v>
      </c>
      <c r="B114" s="7">
        <v>44572</v>
      </c>
      <c r="C114" s="8">
        <v>11.6434</v>
      </c>
      <c r="D114" s="34">
        <v>721.13960399999996</v>
      </c>
      <c r="E114" s="12">
        <f t="shared" si="9"/>
        <v>-9.2768158863054673E-3</v>
      </c>
      <c r="F114" s="11">
        <f t="shared" si="10"/>
        <v>0.96858857754792904</v>
      </c>
      <c r="G114" s="12">
        <f t="shared" si="11"/>
        <v>-3.1411422452070958</v>
      </c>
      <c r="H114" s="9">
        <v>9.15</v>
      </c>
      <c r="I114" s="15">
        <f t="shared" si="12"/>
        <v>1.029387241970658</v>
      </c>
      <c r="J114" s="16">
        <f t="shared" si="13"/>
        <v>3.4749249251664338E-2</v>
      </c>
      <c r="K114" s="15">
        <f t="shared" si="14"/>
        <v>1.029387241970658</v>
      </c>
      <c r="L114" s="16">
        <f t="shared" si="15"/>
        <v>2.9387241970658007</v>
      </c>
    </row>
    <row r="115" spans="1:12" x14ac:dyDescent="0.3">
      <c r="A115">
        <f t="shared" si="8"/>
        <v>113</v>
      </c>
      <c r="B115" s="7">
        <v>44573</v>
      </c>
      <c r="C115" s="8">
        <v>11.327999999999999</v>
      </c>
      <c r="D115" s="34">
        <v>727.530528</v>
      </c>
      <c r="E115" s="12">
        <f t="shared" si="9"/>
        <v>0.88622563017632938</v>
      </c>
      <c r="F115" s="11">
        <f t="shared" si="10"/>
        <v>0.97717245777311912</v>
      </c>
      <c r="G115" s="12">
        <f t="shared" si="11"/>
        <v>-2.2827542226880881</v>
      </c>
      <c r="H115" s="9">
        <v>9.15</v>
      </c>
      <c r="I115" s="15">
        <f t="shared" si="12"/>
        <v>1.0297449463091353</v>
      </c>
      <c r="J115" s="16">
        <f t="shared" si="13"/>
        <v>3.4749249251664338E-2</v>
      </c>
      <c r="K115" s="15">
        <f t="shared" si="14"/>
        <v>1.0297449463091353</v>
      </c>
      <c r="L115" s="16">
        <f t="shared" si="15"/>
        <v>2.9744946309135267</v>
      </c>
    </row>
    <row r="116" spans="1:12" x14ac:dyDescent="0.3">
      <c r="A116">
        <f t="shared" si="8"/>
        <v>114</v>
      </c>
      <c r="B116" s="7">
        <v>44574</v>
      </c>
      <c r="C116" s="8">
        <v>11.295</v>
      </c>
      <c r="D116" s="34">
        <v>728.47945900000002</v>
      </c>
      <c r="E116" s="12">
        <f t="shared" si="9"/>
        <v>0.13043177756522084</v>
      </c>
      <c r="F116" s="11">
        <f t="shared" si="10"/>
        <v>0.97844700117967032</v>
      </c>
      <c r="G116" s="12">
        <f t="shared" si="11"/>
        <v>-2.1552998820329683</v>
      </c>
      <c r="H116" s="9">
        <v>9.15</v>
      </c>
      <c r="I116" s="15">
        <f t="shared" si="12"/>
        <v>1.0301027749471847</v>
      </c>
      <c r="J116" s="16">
        <f t="shared" si="13"/>
        <v>3.4749249251664338E-2</v>
      </c>
      <c r="K116" s="15">
        <f t="shared" si="14"/>
        <v>1.0301027749471847</v>
      </c>
      <c r="L116" s="16">
        <f t="shared" si="15"/>
        <v>3.0102774947184718</v>
      </c>
    </row>
    <row r="117" spans="1:12" x14ac:dyDescent="0.3">
      <c r="A117">
        <f t="shared" si="8"/>
        <v>115</v>
      </c>
      <c r="B117" s="7">
        <v>44575</v>
      </c>
      <c r="C117" s="8">
        <v>11.339399999999999</v>
      </c>
      <c r="D117" s="34">
        <v>727.93002000000001</v>
      </c>
      <c r="E117" s="12">
        <f t="shared" si="9"/>
        <v>-7.5422716895023889E-2</v>
      </c>
      <c r="F117" s="11">
        <f t="shared" si="10"/>
        <v>0.97770902986800268</v>
      </c>
      <c r="G117" s="12">
        <f t="shared" si="11"/>
        <v>-2.2290970131997323</v>
      </c>
      <c r="H117" s="9">
        <v>9.15</v>
      </c>
      <c r="I117" s="15">
        <f t="shared" si="12"/>
        <v>1.0304607279279994</v>
      </c>
      <c r="J117" s="16">
        <f t="shared" si="13"/>
        <v>3.4749249251664338E-2</v>
      </c>
      <c r="K117" s="15">
        <f t="shared" si="14"/>
        <v>1.0304607279279994</v>
      </c>
      <c r="L117" s="16">
        <f t="shared" si="15"/>
        <v>3.0460727927999365</v>
      </c>
    </row>
    <row r="118" spans="1:12" x14ac:dyDescent="0.3">
      <c r="A118">
        <f t="shared" si="8"/>
        <v>116</v>
      </c>
      <c r="B118" s="7">
        <v>44578</v>
      </c>
      <c r="C118" s="8">
        <v>11.52</v>
      </c>
      <c r="D118" s="34">
        <v>724.76399600000002</v>
      </c>
      <c r="E118" s="12">
        <f t="shared" si="9"/>
        <v>-0.43493521533841673</v>
      </c>
      <c r="F118" s="11">
        <f t="shared" si="10"/>
        <v>0.97345662899356311</v>
      </c>
      <c r="G118" s="12">
        <f t="shared" si="11"/>
        <v>-2.6543371006436889</v>
      </c>
      <c r="H118" s="9">
        <v>9.15</v>
      </c>
      <c r="I118" s="15">
        <f t="shared" si="12"/>
        <v>1.0308188052947875</v>
      </c>
      <c r="J118" s="16">
        <f t="shared" si="13"/>
        <v>3.4749249251664338E-2</v>
      </c>
      <c r="K118" s="15">
        <f t="shared" si="14"/>
        <v>1.0308188052947875</v>
      </c>
      <c r="L118" s="16">
        <f t="shared" si="15"/>
        <v>3.0818805294787532</v>
      </c>
    </row>
    <row r="119" spans="1:12" x14ac:dyDescent="0.3">
      <c r="A119">
        <f t="shared" si="8"/>
        <v>117</v>
      </c>
      <c r="B119" s="7">
        <v>44579</v>
      </c>
      <c r="C119" s="8">
        <v>11.5708</v>
      </c>
      <c r="D119" s="34">
        <v>724.10469399999999</v>
      </c>
      <c r="E119" s="12">
        <f t="shared" si="9"/>
        <v>-9.0967818991938287E-2</v>
      </c>
      <c r="F119" s="11">
        <f t="shared" si="10"/>
        <v>0.97257109672933517</v>
      </c>
      <c r="G119" s="12">
        <f t="shared" si="11"/>
        <v>-2.7428903270664828</v>
      </c>
      <c r="H119" s="9">
        <v>9.15</v>
      </c>
      <c r="I119" s="15">
        <f t="shared" si="12"/>
        <v>1.0311770070907724</v>
      </c>
      <c r="J119" s="16">
        <f t="shared" si="13"/>
        <v>3.4749249251664338E-2</v>
      </c>
      <c r="K119" s="15">
        <f t="shared" si="14"/>
        <v>1.0311770070907724</v>
      </c>
      <c r="L119" s="16">
        <f t="shared" si="15"/>
        <v>3.1177007090772424</v>
      </c>
    </row>
    <row r="120" spans="1:12" x14ac:dyDescent="0.3">
      <c r="A120">
        <f t="shared" si="8"/>
        <v>118</v>
      </c>
      <c r="B120" s="7">
        <v>44580</v>
      </c>
      <c r="C120" s="8">
        <v>11.361000000000001</v>
      </c>
      <c r="D120" s="34">
        <v>728.44525299999998</v>
      </c>
      <c r="E120" s="12">
        <f t="shared" si="9"/>
        <v>0.59943804203539397</v>
      </c>
      <c r="F120" s="11">
        <f t="shared" si="10"/>
        <v>0.97840105786897169</v>
      </c>
      <c r="G120" s="12">
        <f t="shared" si="11"/>
        <v>-2.1598942131028309</v>
      </c>
      <c r="H120" s="9">
        <v>9.15</v>
      </c>
      <c r="I120" s="15">
        <f t="shared" si="12"/>
        <v>1.0315353333591923</v>
      </c>
      <c r="J120" s="16">
        <f t="shared" si="13"/>
        <v>3.4749249251664338E-2</v>
      </c>
      <c r="K120" s="15">
        <f t="shared" si="14"/>
        <v>1.0315353333591923</v>
      </c>
      <c r="L120" s="16">
        <f t="shared" si="15"/>
        <v>3.1535333359192341</v>
      </c>
    </row>
    <row r="121" spans="1:12" x14ac:dyDescent="0.3">
      <c r="A121">
        <f t="shared" si="8"/>
        <v>119</v>
      </c>
      <c r="B121" s="7">
        <v>44581</v>
      </c>
      <c r="C121" s="8">
        <v>11.158799999999999</v>
      </c>
      <c r="D121" s="34">
        <v>732.66121799999996</v>
      </c>
      <c r="E121" s="12">
        <f t="shared" si="9"/>
        <v>0.57876209401284129</v>
      </c>
      <c r="F121" s="11">
        <f t="shared" si="10"/>
        <v>0.98406367231933789</v>
      </c>
      <c r="G121" s="12">
        <f t="shared" si="11"/>
        <v>-1.593632768066211</v>
      </c>
      <c r="H121" s="9">
        <v>9.15</v>
      </c>
      <c r="I121" s="15">
        <f t="shared" si="12"/>
        <v>1.0318937841433002</v>
      </c>
      <c r="J121" s="16">
        <f t="shared" si="13"/>
        <v>3.4749249251664338E-2</v>
      </c>
      <c r="K121" s="15">
        <f t="shared" si="14"/>
        <v>1.0318937841433002</v>
      </c>
      <c r="L121" s="16">
        <f t="shared" si="15"/>
        <v>3.1893784143300241</v>
      </c>
    </row>
    <row r="122" spans="1:12" x14ac:dyDescent="0.3">
      <c r="A122">
        <f t="shared" si="8"/>
        <v>120</v>
      </c>
      <c r="B122" s="7">
        <v>44582</v>
      </c>
      <c r="C122" s="8">
        <v>11.28</v>
      </c>
      <c r="D122" s="34">
        <v>730.62708399999997</v>
      </c>
      <c r="E122" s="12">
        <f t="shared" si="9"/>
        <v>-0.277636368627876</v>
      </c>
      <c r="F122" s="11">
        <f t="shared" si="10"/>
        <v>0.9813315536745244</v>
      </c>
      <c r="G122" s="12">
        <f t="shared" si="11"/>
        <v>-1.8668446325475596</v>
      </c>
      <c r="H122" s="9">
        <v>9.15</v>
      </c>
      <c r="I122" s="15">
        <f t="shared" si="12"/>
        <v>1.0322523594863646</v>
      </c>
      <c r="J122" s="16">
        <f t="shared" si="13"/>
        <v>3.4749249251664338E-2</v>
      </c>
      <c r="K122" s="15">
        <f t="shared" si="14"/>
        <v>1.0322523594863646</v>
      </c>
      <c r="L122" s="16">
        <f t="shared" si="15"/>
        <v>3.2252359486364623</v>
      </c>
    </row>
    <row r="123" spans="1:12" x14ac:dyDescent="0.3">
      <c r="A123">
        <f t="shared" si="8"/>
        <v>121</v>
      </c>
      <c r="B123" s="7">
        <v>44585</v>
      </c>
      <c r="C123" s="8">
        <v>11.1882</v>
      </c>
      <c r="D123" s="34">
        <v>732.70817199999999</v>
      </c>
      <c r="E123" s="12">
        <f t="shared" si="9"/>
        <v>0.28483586847158904</v>
      </c>
      <c r="F123" s="11">
        <f t="shared" si="10"/>
        <v>0.98412673792801897</v>
      </c>
      <c r="G123" s="12">
        <f t="shared" si="11"/>
        <v>-1.5873262071981031</v>
      </c>
      <c r="H123" s="9">
        <v>9.15</v>
      </c>
      <c r="I123" s="15">
        <f t="shared" si="12"/>
        <v>1.0326110594316686</v>
      </c>
      <c r="J123" s="16">
        <f t="shared" si="13"/>
        <v>3.4749249251664338E-2</v>
      </c>
      <c r="K123" s="15">
        <f t="shared" si="14"/>
        <v>1.0326110594316686</v>
      </c>
      <c r="L123" s="16">
        <f t="shared" si="15"/>
        <v>3.2611059431668643</v>
      </c>
    </row>
    <row r="124" spans="1:12" x14ac:dyDescent="0.3">
      <c r="A124">
        <f t="shared" si="8"/>
        <v>122</v>
      </c>
      <c r="B124" s="7">
        <v>44586</v>
      </c>
      <c r="C124" s="8">
        <v>11.1235</v>
      </c>
      <c r="D124" s="34">
        <v>734.26717799999994</v>
      </c>
      <c r="E124" s="12">
        <f t="shared" si="9"/>
        <v>0.21277311480565331</v>
      </c>
      <c r="F124" s="11">
        <f t="shared" si="10"/>
        <v>0.98622069504194365</v>
      </c>
      <c r="G124" s="12">
        <f t="shared" si="11"/>
        <v>-1.3779304958056349</v>
      </c>
      <c r="H124" s="9">
        <v>9.15</v>
      </c>
      <c r="I124" s="15">
        <f t="shared" si="12"/>
        <v>1.0329698840225108</v>
      </c>
      <c r="J124" s="16">
        <f t="shared" si="13"/>
        <v>3.4749249251664338E-2</v>
      </c>
      <c r="K124" s="15">
        <f t="shared" si="14"/>
        <v>1.0329698840225108</v>
      </c>
      <c r="L124" s="16">
        <f t="shared" si="15"/>
        <v>3.2969884022510776</v>
      </c>
    </row>
    <row r="125" spans="1:12" x14ac:dyDescent="0.3">
      <c r="A125">
        <f t="shared" si="8"/>
        <v>123</v>
      </c>
      <c r="B125" s="7">
        <v>44587</v>
      </c>
      <c r="C125" s="8">
        <v>11.135</v>
      </c>
      <c r="D125" s="34">
        <v>734.35227899999995</v>
      </c>
      <c r="E125" s="12">
        <f t="shared" si="9"/>
        <v>1.1589922925847596E-2</v>
      </c>
      <c r="F125" s="11">
        <f t="shared" si="10"/>
        <v>0.98633499726037777</v>
      </c>
      <c r="G125" s="12">
        <f t="shared" si="11"/>
        <v>-1.3665002739622234</v>
      </c>
      <c r="H125" s="9">
        <v>9.15</v>
      </c>
      <c r="I125" s="15">
        <f t="shared" si="12"/>
        <v>1.0333288333022044</v>
      </c>
      <c r="J125" s="16">
        <f t="shared" si="13"/>
        <v>3.4749249251664338E-2</v>
      </c>
      <c r="K125" s="15">
        <f t="shared" si="14"/>
        <v>1.0333288333022044</v>
      </c>
      <c r="L125" s="16">
        <f t="shared" si="15"/>
        <v>3.3328833302204375</v>
      </c>
    </row>
    <row r="126" spans="1:12" x14ac:dyDescent="0.3">
      <c r="A126">
        <f t="shared" si="8"/>
        <v>124</v>
      </c>
      <c r="B126" s="7">
        <v>44588</v>
      </c>
      <c r="C126" s="8">
        <v>11.408799999999999</v>
      </c>
      <c r="D126" s="34">
        <v>729.39919599999996</v>
      </c>
      <c r="E126" s="12">
        <f t="shared" si="9"/>
        <v>-0.67448323395208343</v>
      </c>
      <c r="F126" s="11">
        <f t="shared" si="10"/>
        <v>0.97968233307325481</v>
      </c>
      <c r="G126" s="12">
        <f t="shared" si="11"/>
        <v>-2.0317666926745193</v>
      </c>
      <c r="H126" s="9">
        <v>9.15</v>
      </c>
      <c r="I126" s="15">
        <f t="shared" si="12"/>
        <v>1.0336879073140779</v>
      </c>
      <c r="J126" s="16">
        <f t="shared" si="13"/>
        <v>3.4749249251664338E-2</v>
      </c>
      <c r="K126" s="15">
        <f t="shared" si="14"/>
        <v>1.0336879073140779</v>
      </c>
      <c r="L126" s="16">
        <f t="shared" si="15"/>
        <v>3.3687907314077892</v>
      </c>
    </row>
    <row r="127" spans="1:12" x14ac:dyDescent="0.3">
      <c r="A127">
        <f t="shared" si="8"/>
        <v>125</v>
      </c>
      <c r="B127" s="7">
        <v>44589</v>
      </c>
      <c r="C127" s="8">
        <v>11.44</v>
      </c>
      <c r="D127" s="34">
        <v>729.11625600000002</v>
      </c>
      <c r="E127" s="12">
        <f t="shared" si="9"/>
        <v>-3.8790829706358831E-2</v>
      </c>
      <c r="F127" s="11">
        <f t="shared" si="10"/>
        <v>0.97930230616776903</v>
      </c>
      <c r="G127" s="12">
        <f t="shared" si="11"/>
        <v>-2.0697693832230968</v>
      </c>
      <c r="H127" s="9">
        <v>9.15</v>
      </c>
      <c r="I127" s="15">
        <f t="shared" si="12"/>
        <v>1.0340471061014749</v>
      </c>
      <c r="J127" s="16">
        <f t="shared" si="13"/>
        <v>3.4749249251664338E-2</v>
      </c>
      <c r="K127" s="15">
        <f t="shared" si="14"/>
        <v>1.0340471061014749</v>
      </c>
      <c r="L127" s="16">
        <f t="shared" si="15"/>
        <v>3.4047106101474878</v>
      </c>
    </row>
    <row r="128" spans="1:12" x14ac:dyDescent="0.3">
      <c r="A128">
        <f t="shared" si="8"/>
        <v>126</v>
      </c>
      <c r="B128" s="7">
        <v>44592</v>
      </c>
      <c r="C128" s="8">
        <v>11.36</v>
      </c>
      <c r="D128" s="34">
        <v>730.95706499999994</v>
      </c>
      <c r="E128" s="12">
        <f t="shared" si="9"/>
        <v>0.25247126022107658</v>
      </c>
      <c r="F128" s="11">
        <f t="shared" si="10"/>
        <v>0.98177476304152489</v>
      </c>
      <c r="G128" s="12">
        <f t="shared" si="11"/>
        <v>-1.8225236958475111</v>
      </c>
      <c r="H128" s="9">
        <v>9.15</v>
      </c>
      <c r="I128" s="15">
        <f t="shared" si="12"/>
        <v>1.0344064297077538</v>
      </c>
      <c r="J128" s="16">
        <f t="shared" si="13"/>
        <v>3.4749249251664338E-2</v>
      </c>
      <c r="K128" s="15">
        <f t="shared" si="14"/>
        <v>1.0344064297077538</v>
      </c>
      <c r="L128" s="16">
        <f t="shared" si="15"/>
        <v>3.4406429707753761</v>
      </c>
    </row>
    <row r="129" spans="1:12" x14ac:dyDescent="0.3">
      <c r="A129">
        <f t="shared" si="8"/>
        <v>127</v>
      </c>
      <c r="B129" s="7">
        <v>44593</v>
      </c>
      <c r="C129" s="8">
        <v>11.19</v>
      </c>
      <c r="D129" s="34">
        <v>734.52608099999998</v>
      </c>
      <c r="E129" s="12">
        <f t="shared" si="9"/>
        <v>0.48826616102275455</v>
      </c>
      <c r="F129" s="11">
        <f t="shared" si="10"/>
        <v>0.98656843698691798</v>
      </c>
      <c r="G129" s="12">
        <f t="shared" si="11"/>
        <v>-1.3431563013082015</v>
      </c>
      <c r="H129" s="9">
        <v>9.15</v>
      </c>
      <c r="I129" s="15">
        <f t="shared" si="12"/>
        <v>1.0347658781762881</v>
      </c>
      <c r="J129" s="16">
        <f t="shared" si="13"/>
        <v>3.4749249251664338E-2</v>
      </c>
      <c r="K129" s="15">
        <f t="shared" si="14"/>
        <v>1.0347658781762881</v>
      </c>
      <c r="L129" s="16">
        <f t="shared" si="15"/>
        <v>3.4765878176288068</v>
      </c>
    </row>
    <row r="130" spans="1:12" x14ac:dyDescent="0.3">
      <c r="A130">
        <f t="shared" si="8"/>
        <v>128</v>
      </c>
      <c r="B130" s="7">
        <v>44594</v>
      </c>
      <c r="C130" s="8">
        <v>11.08</v>
      </c>
      <c r="D130" s="34">
        <v>736.95108000000005</v>
      </c>
      <c r="E130" s="12">
        <f t="shared" si="9"/>
        <v>0.33014471000112344</v>
      </c>
      <c r="F130" s="11">
        <f t="shared" si="10"/>
        <v>0.98982554049217109</v>
      </c>
      <c r="G130" s="12">
        <f t="shared" si="11"/>
        <v>-1.0174459507828915</v>
      </c>
      <c r="H130" s="9">
        <v>9.15</v>
      </c>
      <c r="I130" s="15">
        <f t="shared" si="12"/>
        <v>1.0351254515504666</v>
      </c>
      <c r="J130" s="16">
        <f t="shared" si="13"/>
        <v>3.4749249251664338E-2</v>
      </c>
      <c r="K130" s="15">
        <f t="shared" si="14"/>
        <v>1.0351254515504666</v>
      </c>
      <c r="L130" s="16">
        <f t="shared" si="15"/>
        <v>3.5125451550466646</v>
      </c>
    </row>
    <row r="131" spans="1:12" x14ac:dyDescent="0.3">
      <c r="A131">
        <f t="shared" si="8"/>
        <v>129</v>
      </c>
      <c r="B131" s="7">
        <v>44595</v>
      </c>
      <c r="C131" s="8">
        <v>10.9651</v>
      </c>
      <c r="D131" s="34">
        <v>739.47509500000001</v>
      </c>
      <c r="E131" s="12">
        <f t="shared" si="9"/>
        <v>0.34249423991616901</v>
      </c>
      <c r="F131" s="11">
        <f t="shared" si="10"/>
        <v>0.99321563595357587</v>
      </c>
      <c r="G131" s="12">
        <f t="shared" si="11"/>
        <v>-0.67843640464241295</v>
      </c>
      <c r="H131" s="9">
        <v>10.65</v>
      </c>
      <c r="I131" s="15">
        <f t="shared" si="12"/>
        <v>1.0354851498736934</v>
      </c>
      <c r="J131" s="16">
        <f t="shared" si="13"/>
        <v>3.4749249251664338E-2</v>
      </c>
      <c r="K131" s="15">
        <f t="shared" si="14"/>
        <v>1.0354851498736934</v>
      </c>
      <c r="L131" s="16">
        <f t="shared" si="15"/>
        <v>3.5485149873693445</v>
      </c>
    </row>
    <row r="132" spans="1:12" x14ac:dyDescent="0.3">
      <c r="A132">
        <f t="shared" si="8"/>
        <v>130</v>
      </c>
      <c r="B132" s="7">
        <v>44596</v>
      </c>
      <c r="C132" s="8">
        <v>11.162000000000001</v>
      </c>
      <c r="D132" s="34">
        <v>735.99094700000001</v>
      </c>
      <c r="E132" s="12">
        <f t="shared" si="9"/>
        <v>-0.47116502280580841</v>
      </c>
      <c r="F132" s="11">
        <f t="shared" si="10"/>
        <v>0.98853595127592431</v>
      </c>
      <c r="G132" s="12">
        <f t="shared" si="11"/>
        <v>-1.1464048724075693</v>
      </c>
      <c r="H132" s="9">
        <v>10.65</v>
      </c>
      <c r="I132" s="15">
        <f t="shared" si="12"/>
        <v>1.0359010787998537</v>
      </c>
      <c r="J132" s="16">
        <f t="shared" si="13"/>
        <v>4.0167541389757311E-2</v>
      </c>
      <c r="K132" s="15">
        <f t="shared" si="14"/>
        <v>1.0359010787998537</v>
      </c>
      <c r="L132" s="16">
        <f t="shared" si="15"/>
        <v>3.5901078799853714</v>
      </c>
    </row>
    <row r="133" spans="1:12" x14ac:dyDescent="0.3">
      <c r="A133">
        <f t="shared" ref="A133:A196" si="16">+A132+1</f>
        <v>131</v>
      </c>
      <c r="B133" s="7">
        <v>44599</v>
      </c>
      <c r="C133" s="8">
        <v>11.0481</v>
      </c>
      <c r="D133" s="34">
        <v>738.48689999999999</v>
      </c>
      <c r="E133" s="12">
        <f t="shared" ref="E133:E196" si="17">+(D133/D132-1)*100</f>
        <v>0.33912822028230316</v>
      </c>
      <c r="F133" s="11">
        <f t="shared" ref="F133:F196" si="18">+(1+E133/100)*F132</f>
        <v>0.99188835565433708</v>
      </c>
      <c r="G133" s="12">
        <f t="shared" ref="G133:G196" si="19">+(F133-1)*100</f>
        <v>-0.81116443456629161</v>
      </c>
      <c r="H133" s="9">
        <v>10.65</v>
      </c>
      <c r="I133" s="15">
        <f t="shared" ref="I133:I196" si="20">+((H132/100+1)^(1/252))*I132</f>
        <v>1.0363171747944375</v>
      </c>
      <c r="J133" s="16">
        <f t="shared" ref="J133:J196" si="21">+(I133/I132-1)*100</f>
        <v>4.0167541389757311E-2</v>
      </c>
      <c r="K133" s="15">
        <f t="shared" ref="K133:K196" si="22">+(1+J133/100)*K132</f>
        <v>1.0363171747944375</v>
      </c>
      <c r="L133" s="16">
        <f t="shared" ref="L133:L196" si="23">+(K133-1)*100</f>
        <v>3.6317174794437523</v>
      </c>
    </row>
    <row r="134" spans="1:12" x14ac:dyDescent="0.3">
      <c r="A134">
        <f t="shared" si="16"/>
        <v>132</v>
      </c>
      <c r="B134" s="7">
        <v>44600</v>
      </c>
      <c r="C134" s="8">
        <v>11.1958</v>
      </c>
      <c r="D134" s="34">
        <v>735.96265900000003</v>
      </c>
      <c r="E134" s="12">
        <f t="shared" si="17"/>
        <v>-0.34181256295812146</v>
      </c>
      <c r="F134" s="11">
        <f t="shared" si="18"/>
        <v>0.98849795664419182</v>
      </c>
      <c r="G134" s="12">
        <f t="shared" si="19"/>
        <v>-1.1502043355808178</v>
      </c>
      <c r="H134" s="9">
        <v>10.65</v>
      </c>
      <c r="I134" s="15">
        <f t="shared" si="20"/>
        <v>1.0367334379245523</v>
      </c>
      <c r="J134" s="16">
        <f t="shared" si="21"/>
        <v>4.0167541389757311E-2</v>
      </c>
      <c r="K134" s="15">
        <f t="shared" si="22"/>
        <v>1.0367334379245523</v>
      </c>
      <c r="L134" s="16">
        <f t="shared" si="23"/>
        <v>3.6733437924552303</v>
      </c>
    </row>
    <row r="135" spans="1:12" x14ac:dyDescent="0.3">
      <c r="A135">
        <f t="shared" si="16"/>
        <v>133</v>
      </c>
      <c r="B135" s="7">
        <v>44601</v>
      </c>
      <c r="C135" s="8">
        <v>11.27</v>
      </c>
      <c r="D135" s="34">
        <v>734.85710300000005</v>
      </c>
      <c r="E135" s="12">
        <f t="shared" si="17"/>
        <v>-0.15021903441434503</v>
      </c>
      <c r="F135" s="11">
        <f t="shared" si="18"/>
        <v>0.98701304455851535</v>
      </c>
      <c r="G135" s="12">
        <f t="shared" si="19"/>
        <v>-1.2986955441484649</v>
      </c>
      <c r="H135" s="9">
        <v>10.65</v>
      </c>
      <c r="I135" s="15">
        <f t="shared" si="20"/>
        <v>1.0371498682573321</v>
      </c>
      <c r="J135" s="16">
        <f t="shared" si="21"/>
        <v>4.0167541389757311E-2</v>
      </c>
      <c r="K135" s="15">
        <f t="shared" si="22"/>
        <v>1.0371498682573321</v>
      </c>
      <c r="L135" s="16">
        <f t="shared" si="23"/>
        <v>3.714986825733213</v>
      </c>
    </row>
    <row r="136" spans="1:12" x14ac:dyDescent="0.3">
      <c r="A136">
        <f t="shared" si="16"/>
        <v>134</v>
      </c>
      <c r="B136" s="7">
        <v>44602</v>
      </c>
      <c r="C136" s="8">
        <v>11.409800000000001</v>
      </c>
      <c r="D136" s="34">
        <v>732.51400799999999</v>
      </c>
      <c r="E136" s="12">
        <f t="shared" si="17"/>
        <v>-0.31885042553640996</v>
      </c>
      <c r="F136" s="11">
        <f t="shared" si="18"/>
        <v>0.9838659492658407</v>
      </c>
      <c r="G136" s="12">
        <f t="shared" si="19"/>
        <v>-1.61340507341593</v>
      </c>
      <c r="H136" s="9">
        <v>10.65</v>
      </c>
      <c r="I136" s="15">
        <f t="shared" si="20"/>
        <v>1.0375664658599382</v>
      </c>
      <c r="J136" s="16">
        <f t="shared" si="21"/>
        <v>4.0167541389757311E-2</v>
      </c>
      <c r="K136" s="15">
        <f t="shared" si="22"/>
        <v>1.0375664658599382</v>
      </c>
      <c r="L136" s="16">
        <f t="shared" si="23"/>
        <v>3.756646585993817</v>
      </c>
    </row>
    <row r="137" spans="1:12" x14ac:dyDescent="0.3">
      <c r="A137">
        <f t="shared" si="16"/>
        <v>135</v>
      </c>
      <c r="B137" s="7">
        <v>44603</v>
      </c>
      <c r="C137" s="8">
        <v>11.523199999999999</v>
      </c>
      <c r="D137" s="34">
        <v>730.68637100000001</v>
      </c>
      <c r="E137" s="12">
        <f t="shared" si="17"/>
        <v>-0.24950198631559228</v>
      </c>
      <c r="F137" s="11">
        <f t="shared" si="18"/>
        <v>0.98141118417973972</v>
      </c>
      <c r="G137" s="12">
        <f t="shared" si="19"/>
        <v>-1.8588815820260285</v>
      </c>
      <c r="H137" s="9">
        <v>10.65</v>
      </c>
      <c r="I137" s="15">
        <f t="shared" si="20"/>
        <v>1.0379832307995587</v>
      </c>
      <c r="J137" s="16">
        <f t="shared" si="21"/>
        <v>4.0167541389757311E-2</v>
      </c>
      <c r="K137" s="15">
        <f t="shared" si="22"/>
        <v>1.0379832307995587</v>
      </c>
      <c r="L137" s="16">
        <f t="shared" si="23"/>
        <v>3.7983230799558676</v>
      </c>
    </row>
    <row r="138" spans="1:12" x14ac:dyDescent="0.3">
      <c r="A138">
        <f t="shared" si="16"/>
        <v>136</v>
      </c>
      <c r="B138" s="7">
        <v>44606</v>
      </c>
      <c r="C138" s="8">
        <v>11.5692</v>
      </c>
      <c r="D138" s="34">
        <v>730.13710000000003</v>
      </c>
      <c r="E138" s="12">
        <f t="shared" si="17"/>
        <v>-7.5171923522843187E-2</v>
      </c>
      <c r="F138" s="11">
        <f t="shared" si="18"/>
        <v>0.9806734385149235</v>
      </c>
      <c r="G138" s="12">
        <f t="shared" si="19"/>
        <v>-1.9326561485076499</v>
      </c>
      <c r="H138" s="9">
        <v>10.65</v>
      </c>
      <c r="I138" s="15">
        <f t="shared" si="20"/>
        <v>1.0384001631434088</v>
      </c>
      <c r="J138" s="16">
        <f t="shared" si="21"/>
        <v>4.0167541389757311E-2</v>
      </c>
      <c r="K138" s="15">
        <f t="shared" si="22"/>
        <v>1.0384001631434088</v>
      </c>
      <c r="L138" s="16">
        <f t="shared" si="23"/>
        <v>3.8400163143408772</v>
      </c>
    </row>
    <row r="139" spans="1:12" x14ac:dyDescent="0.3">
      <c r="A139">
        <f t="shared" si="16"/>
        <v>137</v>
      </c>
      <c r="B139" s="7">
        <v>44607</v>
      </c>
      <c r="C139" s="8">
        <v>11.425000000000001</v>
      </c>
      <c r="D139" s="34">
        <v>733.16978800000004</v>
      </c>
      <c r="E139" s="12">
        <f t="shared" si="17"/>
        <v>0.41535870455013946</v>
      </c>
      <c r="F139" s="11">
        <f t="shared" si="18"/>
        <v>0.98474675100500642</v>
      </c>
      <c r="G139" s="12">
        <f t="shared" si="19"/>
        <v>-1.5253248994993585</v>
      </c>
      <c r="H139" s="9">
        <v>10.65</v>
      </c>
      <c r="I139" s="15">
        <f t="shared" si="20"/>
        <v>1.0388172629587307</v>
      </c>
      <c r="J139" s="16">
        <f t="shared" si="21"/>
        <v>4.0167541389757311E-2</v>
      </c>
      <c r="K139" s="15">
        <f t="shared" si="22"/>
        <v>1.0388172629587307</v>
      </c>
      <c r="L139" s="16">
        <f t="shared" si="23"/>
        <v>3.8817262958730669</v>
      </c>
    </row>
    <row r="140" spans="1:12" x14ac:dyDescent="0.3">
      <c r="A140">
        <f t="shared" si="16"/>
        <v>138</v>
      </c>
      <c r="B140" s="7">
        <v>44608</v>
      </c>
      <c r="C140" s="8">
        <v>11.445</v>
      </c>
      <c r="D140" s="34">
        <v>733.107527</v>
      </c>
      <c r="E140" s="12">
        <f t="shared" si="17"/>
        <v>-8.4920302253377322E-3</v>
      </c>
      <c r="F140" s="11">
        <f t="shared" si="18"/>
        <v>0.984663126013268</v>
      </c>
      <c r="G140" s="12">
        <f t="shared" si="19"/>
        <v>-1.5336873986732003</v>
      </c>
      <c r="H140" s="9">
        <v>10.65</v>
      </c>
      <c r="I140" s="15">
        <f t="shared" si="20"/>
        <v>1.0392345303127937</v>
      </c>
      <c r="J140" s="16">
        <f t="shared" si="21"/>
        <v>4.0167541389757311E-2</v>
      </c>
      <c r="K140" s="15">
        <f t="shared" si="22"/>
        <v>1.0392345303127937</v>
      </c>
      <c r="L140" s="16">
        <f t="shared" si="23"/>
        <v>3.923453031279367</v>
      </c>
    </row>
    <row r="141" spans="1:12" x14ac:dyDescent="0.3">
      <c r="A141">
        <f t="shared" si="16"/>
        <v>139</v>
      </c>
      <c r="B141" s="7">
        <v>44609</v>
      </c>
      <c r="C141" s="8">
        <v>11.5314</v>
      </c>
      <c r="D141" s="34">
        <v>731.79843500000004</v>
      </c>
      <c r="E141" s="12">
        <f t="shared" si="17"/>
        <v>-0.17856752956241229</v>
      </c>
      <c r="F141" s="11">
        <f t="shared" si="18"/>
        <v>0.98290483739463408</v>
      </c>
      <c r="G141" s="12">
        <f t="shared" si="19"/>
        <v>-1.7095162605365921</v>
      </c>
      <c r="H141" s="9">
        <v>10.65</v>
      </c>
      <c r="I141" s="15">
        <f t="shared" si="20"/>
        <v>1.0396519652728937</v>
      </c>
      <c r="J141" s="16">
        <f t="shared" si="21"/>
        <v>4.0167541389757311E-2</v>
      </c>
      <c r="K141" s="15">
        <f t="shared" si="22"/>
        <v>1.0396519652728937</v>
      </c>
      <c r="L141" s="16">
        <f t="shared" si="23"/>
        <v>3.9651965272893719</v>
      </c>
    </row>
    <row r="142" spans="1:12" x14ac:dyDescent="0.3">
      <c r="A142">
        <f t="shared" si="16"/>
        <v>140</v>
      </c>
      <c r="B142" s="7">
        <v>44610</v>
      </c>
      <c r="C142" s="8">
        <v>11.477399999999999</v>
      </c>
      <c r="D142" s="34">
        <v>733.129141</v>
      </c>
      <c r="E142" s="12">
        <f t="shared" si="17"/>
        <v>0.18184050912870564</v>
      </c>
      <c r="F142" s="11">
        <f t="shared" si="18"/>
        <v>0.98469215655520315</v>
      </c>
      <c r="G142" s="12">
        <f t="shared" si="19"/>
        <v>-1.5307843444796854</v>
      </c>
      <c r="H142" s="9">
        <v>10.65</v>
      </c>
      <c r="I142" s="15">
        <f t="shared" si="20"/>
        <v>1.0400695679063541</v>
      </c>
      <c r="J142" s="16">
        <f t="shared" si="21"/>
        <v>4.0167541389757311E-2</v>
      </c>
      <c r="K142" s="15">
        <f t="shared" si="22"/>
        <v>1.0400695679063541</v>
      </c>
      <c r="L142" s="16">
        <f t="shared" si="23"/>
        <v>4.0069567906354076</v>
      </c>
    </row>
    <row r="143" spans="1:12" x14ac:dyDescent="0.3">
      <c r="A143">
        <f t="shared" si="16"/>
        <v>141</v>
      </c>
      <c r="B143" s="7">
        <v>44613</v>
      </c>
      <c r="C143" s="8">
        <v>11.421900000000001</v>
      </c>
      <c r="D143" s="34">
        <v>734.48814600000003</v>
      </c>
      <c r="E143" s="12">
        <f t="shared" si="17"/>
        <v>0.18537047895086367</v>
      </c>
      <c r="F143" s="11">
        <f t="shared" si="18"/>
        <v>0.9865174851220011</v>
      </c>
      <c r="G143" s="12">
        <f t="shared" si="19"/>
        <v>-1.3482514877998897</v>
      </c>
      <c r="H143" s="9">
        <v>10.65</v>
      </c>
      <c r="I143" s="15">
        <f t="shared" si="20"/>
        <v>1.0404873382805251</v>
      </c>
      <c r="J143" s="16">
        <f t="shared" si="21"/>
        <v>4.0167541389757311E-2</v>
      </c>
      <c r="K143" s="15">
        <f t="shared" si="22"/>
        <v>1.0404873382805251</v>
      </c>
      <c r="L143" s="16">
        <f t="shared" si="23"/>
        <v>4.0487338280525087</v>
      </c>
    </row>
    <row r="144" spans="1:12" x14ac:dyDescent="0.3">
      <c r="A144">
        <f t="shared" si="16"/>
        <v>142</v>
      </c>
      <c r="B144" s="7">
        <v>44614</v>
      </c>
      <c r="C144" s="8">
        <v>11.4831</v>
      </c>
      <c r="D144" s="34">
        <v>733.65471500000001</v>
      </c>
      <c r="E144" s="12">
        <f t="shared" si="17"/>
        <v>-0.11347099398932858</v>
      </c>
      <c r="F144" s="11">
        <f t="shared" si="18"/>
        <v>0.98539807392575463</v>
      </c>
      <c r="G144" s="12">
        <f t="shared" si="19"/>
        <v>-1.4601926074245375</v>
      </c>
      <c r="H144" s="9">
        <v>10.65</v>
      </c>
      <c r="I144" s="15">
        <f t="shared" si="20"/>
        <v>1.0409052764627842</v>
      </c>
      <c r="J144" s="16">
        <f t="shared" si="21"/>
        <v>4.0167541389757311E-2</v>
      </c>
      <c r="K144" s="15">
        <f t="shared" si="22"/>
        <v>1.0409052764627842</v>
      </c>
      <c r="L144" s="16">
        <f t="shared" si="23"/>
        <v>4.090527646278419</v>
      </c>
    </row>
    <row r="145" spans="1:12" x14ac:dyDescent="0.3">
      <c r="A145">
        <f t="shared" si="16"/>
        <v>143</v>
      </c>
      <c r="B145" s="7">
        <v>44615</v>
      </c>
      <c r="C145" s="8">
        <v>11.342700000000001</v>
      </c>
      <c r="D145" s="34">
        <v>736.60763399999996</v>
      </c>
      <c r="E145" s="12">
        <f t="shared" si="17"/>
        <v>0.4024943804797898</v>
      </c>
      <c r="F145" s="11">
        <f t="shared" si="18"/>
        <v>0.98936424579866189</v>
      </c>
      <c r="G145" s="12">
        <f t="shared" si="19"/>
        <v>-1.063575420133811</v>
      </c>
      <c r="H145" s="9">
        <v>10.65</v>
      </c>
      <c r="I145" s="15">
        <f t="shared" si="20"/>
        <v>1.0413233825205355</v>
      </c>
      <c r="J145" s="16">
        <f t="shared" si="21"/>
        <v>4.0167541389757311E-2</v>
      </c>
      <c r="K145" s="15">
        <f t="shared" si="22"/>
        <v>1.0413233825205355</v>
      </c>
      <c r="L145" s="16">
        <f t="shared" si="23"/>
        <v>4.1323382520535468</v>
      </c>
    </row>
    <row r="146" spans="1:12" x14ac:dyDescent="0.3">
      <c r="A146">
        <f t="shared" si="16"/>
        <v>144</v>
      </c>
      <c r="B146" s="7">
        <v>44616</v>
      </c>
      <c r="C146" s="8">
        <v>11.469900000000001</v>
      </c>
      <c r="D146" s="34">
        <v>734.53501000000006</v>
      </c>
      <c r="E146" s="12">
        <f t="shared" si="17"/>
        <v>-0.28137422208686091</v>
      </c>
      <c r="F146" s="11">
        <f t="shared" si="18"/>
        <v>0.98658042984844041</v>
      </c>
      <c r="G146" s="12">
        <f t="shared" si="19"/>
        <v>-1.341957015155959</v>
      </c>
      <c r="H146" s="9">
        <v>10.65</v>
      </c>
      <c r="I146" s="15">
        <f t="shared" si="20"/>
        <v>1.0417416565212105</v>
      </c>
      <c r="J146" s="16">
        <f t="shared" si="21"/>
        <v>4.0167541389757311E-2</v>
      </c>
      <c r="K146" s="15">
        <f t="shared" si="22"/>
        <v>1.0417416565212105</v>
      </c>
      <c r="L146" s="16">
        <f t="shared" si="23"/>
        <v>4.1741656521210535</v>
      </c>
    </row>
    <row r="147" spans="1:12" x14ac:dyDescent="0.3">
      <c r="A147">
        <f t="shared" si="16"/>
        <v>145</v>
      </c>
      <c r="B147" s="7">
        <v>44617</v>
      </c>
      <c r="C147" s="8">
        <v>11.505000000000001</v>
      </c>
      <c r="D147" s="34">
        <v>734.19544900000005</v>
      </c>
      <c r="E147" s="12">
        <f t="shared" si="17"/>
        <v>-4.6228021180361178E-2</v>
      </c>
      <c r="F147" s="11">
        <f t="shared" si="18"/>
        <v>0.98612435323836878</v>
      </c>
      <c r="G147" s="12">
        <f t="shared" si="19"/>
        <v>-1.3875646761631222</v>
      </c>
      <c r="H147" s="9">
        <v>10.65</v>
      </c>
      <c r="I147" s="15">
        <f t="shared" si="20"/>
        <v>1.0421600985322681</v>
      </c>
      <c r="J147" s="16">
        <f t="shared" si="21"/>
        <v>4.0167541389757311E-2</v>
      </c>
      <c r="K147" s="15">
        <f t="shared" si="22"/>
        <v>1.0421600985322681</v>
      </c>
      <c r="L147" s="16">
        <f t="shared" si="23"/>
        <v>4.2160098532268098</v>
      </c>
    </row>
    <row r="148" spans="1:12" x14ac:dyDescent="0.3">
      <c r="A148">
        <f t="shared" si="16"/>
        <v>146</v>
      </c>
      <c r="B148" s="7">
        <v>44622</v>
      </c>
      <c r="C148" s="8">
        <v>11.615</v>
      </c>
      <c r="D148" s="34">
        <v>732.46363799999995</v>
      </c>
      <c r="E148" s="12">
        <f t="shared" si="17"/>
        <v>-0.23587874350881055</v>
      </c>
      <c r="F148" s="11">
        <f t="shared" si="18"/>
        <v>0.9837982955045157</v>
      </c>
      <c r="G148" s="12">
        <f t="shared" si="19"/>
        <v>-1.6201704495484304</v>
      </c>
      <c r="H148" s="9">
        <v>10.65</v>
      </c>
      <c r="I148" s="15">
        <f t="shared" si="20"/>
        <v>1.0425787086211935</v>
      </c>
      <c r="J148" s="16">
        <f t="shared" si="21"/>
        <v>4.0167541389757311E-2</v>
      </c>
      <c r="K148" s="15">
        <f t="shared" si="22"/>
        <v>1.0425787086211935</v>
      </c>
      <c r="L148" s="16">
        <f t="shared" si="23"/>
        <v>4.2578708621193506</v>
      </c>
    </row>
    <row r="149" spans="1:12" x14ac:dyDescent="0.3">
      <c r="A149">
        <f t="shared" si="16"/>
        <v>147</v>
      </c>
      <c r="B149" s="7">
        <v>44623</v>
      </c>
      <c r="C149" s="8">
        <v>11.826599999999999</v>
      </c>
      <c r="D149" s="34">
        <v>728.86673599999995</v>
      </c>
      <c r="E149" s="12">
        <f t="shared" si="17"/>
        <v>-0.49106901877359332</v>
      </c>
      <c r="F149" s="11">
        <f t="shared" si="18"/>
        <v>0.97896716686807028</v>
      </c>
      <c r="G149" s="12">
        <f t="shared" si="19"/>
        <v>-2.1032833131929718</v>
      </c>
      <c r="H149" s="9">
        <v>10.65</v>
      </c>
      <c r="I149" s="15">
        <f t="shared" si="20"/>
        <v>1.0429974868554996</v>
      </c>
      <c r="J149" s="16">
        <f t="shared" si="21"/>
        <v>4.0167541389757311E-2</v>
      </c>
      <c r="K149" s="15">
        <f t="shared" si="22"/>
        <v>1.0429974868554996</v>
      </c>
      <c r="L149" s="16">
        <f t="shared" si="23"/>
        <v>4.2997486855499645</v>
      </c>
    </row>
    <row r="150" spans="1:12" x14ac:dyDescent="0.3">
      <c r="A150">
        <f t="shared" si="16"/>
        <v>148</v>
      </c>
      <c r="B150" s="7">
        <v>44624</v>
      </c>
      <c r="C150" s="8">
        <v>12.069699999999999</v>
      </c>
      <c r="D150" s="34">
        <v>724.72988499999997</v>
      </c>
      <c r="E150" s="12">
        <f t="shared" si="17"/>
        <v>-0.56757302750608529</v>
      </c>
      <c r="F150" s="11">
        <f t="shared" si="18"/>
        <v>0.9734108132807866</v>
      </c>
      <c r="G150" s="12">
        <f t="shared" si="19"/>
        <v>-2.6589186719213398</v>
      </c>
      <c r="H150" s="9">
        <v>10.65</v>
      </c>
      <c r="I150" s="15">
        <f t="shared" si="20"/>
        <v>1.0434164333027265</v>
      </c>
      <c r="J150" s="16">
        <f t="shared" si="21"/>
        <v>4.0167541389757311E-2</v>
      </c>
      <c r="K150" s="15">
        <f t="shared" si="22"/>
        <v>1.0434164333027265</v>
      </c>
      <c r="L150" s="16">
        <f t="shared" si="23"/>
        <v>4.3416433302726487</v>
      </c>
    </row>
    <row r="151" spans="1:12" x14ac:dyDescent="0.3">
      <c r="A151">
        <f t="shared" si="16"/>
        <v>149</v>
      </c>
      <c r="B151" s="7">
        <v>44627</v>
      </c>
      <c r="C151" s="8">
        <v>12.3277</v>
      </c>
      <c r="D151" s="34">
        <v>720.36882900000001</v>
      </c>
      <c r="E151" s="12">
        <f t="shared" si="17"/>
        <v>-0.60174916065451889</v>
      </c>
      <c r="F151" s="11">
        <f t="shared" si="18"/>
        <v>0.96755332188214915</v>
      </c>
      <c r="G151" s="12">
        <f t="shared" si="19"/>
        <v>-3.2446678117850847</v>
      </c>
      <c r="H151" s="9">
        <v>10.65</v>
      </c>
      <c r="I151" s="15">
        <f t="shared" si="20"/>
        <v>1.0438355480304409</v>
      </c>
      <c r="J151" s="16">
        <f t="shared" si="21"/>
        <v>4.0167541389757311E-2</v>
      </c>
      <c r="K151" s="15">
        <f t="shared" si="22"/>
        <v>1.0438355480304409</v>
      </c>
      <c r="L151" s="16">
        <f t="shared" si="23"/>
        <v>4.3835548030440874</v>
      </c>
    </row>
    <row r="152" spans="1:12" x14ac:dyDescent="0.3">
      <c r="A152">
        <f t="shared" si="16"/>
        <v>150</v>
      </c>
      <c r="B152" s="7">
        <v>44628</v>
      </c>
      <c r="C152" s="8">
        <v>12.454800000000001</v>
      </c>
      <c r="D152" s="34">
        <v>718.40858700000001</v>
      </c>
      <c r="E152" s="12">
        <f t="shared" si="17"/>
        <v>-0.27211643828636278</v>
      </c>
      <c r="F152" s="11">
        <f t="shared" si="18"/>
        <v>0.9649204502441221</v>
      </c>
      <c r="G152" s="12">
        <f t="shared" si="19"/>
        <v>-3.5079549755877903</v>
      </c>
      <c r="H152" s="9">
        <v>10.65</v>
      </c>
      <c r="I152" s="15">
        <f t="shared" si="20"/>
        <v>1.044254831106237</v>
      </c>
      <c r="J152" s="16">
        <f t="shared" si="21"/>
        <v>4.0167541389757311E-2</v>
      </c>
      <c r="K152" s="15">
        <f t="shared" si="22"/>
        <v>1.044254831106237</v>
      </c>
      <c r="L152" s="16">
        <f t="shared" si="23"/>
        <v>4.4254831106236958</v>
      </c>
    </row>
    <row r="153" spans="1:12" x14ac:dyDescent="0.3">
      <c r="A153">
        <f t="shared" si="16"/>
        <v>151</v>
      </c>
      <c r="B153" s="7">
        <v>44629</v>
      </c>
      <c r="C153" s="8">
        <v>12.1958</v>
      </c>
      <c r="D153" s="34">
        <v>723.42120299999999</v>
      </c>
      <c r="E153" s="12">
        <f t="shared" si="17"/>
        <v>0.69773887599704487</v>
      </c>
      <c r="F153" s="11">
        <f t="shared" si="18"/>
        <v>0.97165307534792111</v>
      </c>
      <c r="G153" s="12">
        <f t="shared" si="19"/>
        <v>-2.8346924652078886</v>
      </c>
      <c r="H153" s="9">
        <v>10.65</v>
      </c>
      <c r="I153" s="15">
        <f t="shared" si="20"/>
        <v>1.0446742825977362</v>
      </c>
      <c r="J153" s="16">
        <f t="shared" si="21"/>
        <v>4.0167541389757311E-2</v>
      </c>
      <c r="K153" s="15">
        <f t="shared" si="22"/>
        <v>1.0446742825977362</v>
      </c>
      <c r="L153" s="16">
        <f t="shared" si="23"/>
        <v>4.4674282597736203</v>
      </c>
    </row>
    <row r="154" spans="1:12" x14ac:dyDescent="0.3">
      <c r="A154">
        <f t="shared" si="16"/>
        <v>152</v>
      </c>
      <c r="B154" s="7">
        <v>44630</v>
      </c>
      <c r="C154" s="8">
        <v>12.345000000000001</v>
      </c>
      <c r="D154" s="34">
        <v>721.05441299999995</v>
      </c>
      <c r="E154" s="12">
        <f t="shared" si="17"/>
        <v>-0.32716624701972785</v>
      </c>
      <c r="F154" s="11">
        <f t="shared" si="18"/>
        <v>0.9684741544472536</v>
      </c>
      <c r="G154" s="12">
        <f t="shared" si="19"/>
        <v>-3.1525845552746401</v>
      </c>
      <c r="H154" s="9">
        <v>10.65</v>
      </c>
      <c r="I154" s="15">
        <f t="shared" si="20"/>
        <v>1.0450939025725867</v>
      </c>
      <c r="J154" s="16">
        <f t="shared" si="21"/>
        <v>4.0167541389757311E-2</v>
      </c>
      <c r="K154" s="15">
        <f t="shared" si="22"/>
        <v>1.0450939025725867</v>
      </c>
      <c r="L154" s="16">
        <f t="shared" si="23"/>
        <v>4.5093902572586719</v>
      </c>
    </row>
    <row r="155" spans="1:12" x14ac:dyDescent="0.3">
      <c r="A155">
        <f t="shared" si="16"/>
        <v>153</v>
      </c>
      <c r="B155" s="7">
        <v>44631</v>
      </c>
      <c r="C155" s="8">
        <v>12.5078</v>
      </c>
      <c r="D155" s="34">
        <v>718.46279100000004</v>
      </c>
      <c r="E155" s="12">
        <f t="shared" si="17"/>
        <v>-0.35942114121696456</v>
      </c>
      <c r="F155" s="11">
        <f t="shared" si="18"/>
        <v>0.96499325358894794</v>
      </c>
      <c r="G155" s="12">
        <f t="shared" si="19"/>
        <v>-3.5006746411052059</v>
      </c>
      <c r="H155" s="9">
        <v>10.65</v>
      </c>
      <c r="I155" s="15">
        <f t="shared" si="20"/>
        <v>1.0455136910984644</v>
      </c>
      <c r="J155" s="16">
        <f t="shared" si="21"/>
        <v>4.0167541389757311E-2</v>
      </c>
      <c r="K155" s="15">
        <f t="shared" si="22"/>
        <v>1.0455136910984644</v>
      </c>
      <c r="L155" s="16">
        <f t="shared" si="23"/>
        <v>4.5513691098464371</v>
      </c>
    </row>
    <row r="156" spans="1:12" x14ac:dyDescent="0.3">
      <c r="A156">
        <f t="shared" si="16"/>
        <v>154</v>
      </c>
      <c r="B156" s="7">
        <v>44634</v>
      </c>
      <c r="C156" s="8">
        <v>12.748200000000001</v>
      </c>
      <c r="D156" s="34">
        <v>714.51336700000002</v>
      </c>
      <c r="E156" s="12">
        <f t="shared" si="17"/>
        <v>-0.54970473759718974</v>
      </c>
      <c r="F156" s="11">
        <f t="shared" si="18"/>
        <v>0.95968863995647624</v>
      </c>
      <c r="G156" s="12">
        <f t="shared" si="19"/>
        <v>-4.0311360043523763</v>
      </c>
      <c r="H156" s="9">
        <v>10.65</v>
      </c>
      <c r="I156" s="15">
        <f t="shared" si="20"/>
        <v>1.0459336482430719</v>
      </c>
      <c r="J156" s="16">
        <f t="shared" si="21"/>
        <v>4.0167541389757311E-2</v>
      </c>
      <c r="K156" s="15">
        <f t="shared" si="22"/>
        <v>1.0459336482430719</v>
      </c>
      <c r="L156" s="16">
        <f t="shared" si="23"/>
        <v>4.593364824307189</v>
      </c>
    </row>
    <row r="157" spans="1:12" x14ac:dyDescent="0.3">
      <c r="A157">
        <f t="shared" si="16"/>
        <v>155</v>
      </c>
      <c r="B157" s="7">
        <v>44635</v>
      </c>
      <c r="C157" s="8">
        <v>12.505000000000001</v>
      </c>
      <c r="D157" s="34">
        <v>719.18518100000006</v>
      </c>
      <c r="E157" s="12">
        <f t="shared" si="17"/>
        <v>0.65384557039365188</v>
      </c>
      <c r="F157" s="11">
        <f t="shared" si="18"/>
        <v>0.96596352161840271</v>
      </c>
      <c r="G157" s="12">
        <f t="shared" si="19"/>
        <v>-3.403647838159729</v>
      </c>
      <c r="H157" s="9">
        <v>10.65</v>
      </c>
      <c r="I157" s="15">
        <f t="shared" si="20"/>
        <v>1.0463537740741393</v>
      </c>
      <c r="J157" s="16">
        <f t="shared" si="21"/>
        <v>4.0167541389757311E-2</v>
      </c>
      <c r="K157" s="15">
        <f t="shared" si="22"/>
        <v>1.0463537740741393</v>
      </c>
      <c r="L157" s="16">
        <f t="shared" si="23"/>
        <v>4.635377407413932</v>
      </c>
    </row>
    <row r="158" spans="1:12" x14ac:dyDescent="0.3">
      <c r="A158">
        <f t="shared" si="16"/>
        <v>156</v>
      </c>
      <c r="B158" s="7">
        <v>44636</v>
      </c>
      <c r="C158" s="8">
        <v>12.518599999999999</v>
      </c>
      <c r="D158" s="34">
        <v>719.27859799999999</v>
      </c>
      <c r="E158" s="12">
        <f t="shared" si="17"/>
        <v>1.2989283214936975E-2</v>
      </c>
      <c r="F158" s="11">
        <f t="shared" si="18"/>
        <v>0.96608899335597875</v>
      </c>
      <c r="G158" s="12">
        <f t="shared" si="19"/>
        <v>-3.3911006644021247</v>
      </c>
      <c r="H158" s="9">
        <v>10.65</v>
      </c>
      <c r="I158" s="15">
        <f t="shared" si="20"/>
        <v>1.0467740686594238</v>
      </c>
      <c r="J158" s="16">
        <f t="shared" si="21"/>
        <v>4.0167541389757311E-2</v>
      </c>
      <c r="K158" s="15">
        <f t="shared" si="22"/>
        <v>1.0467740686594238</v>
      </c>
      <c r="L158" s="16">
        <f t="shared" si="23"/>
        <v>4.6774068659423795</v>
      </c>
    </row>
    <row r="159" spans="1:12" x14ac:dyDescent="0.3">
      <c r="A159">
        <f t="shared" si="16"/>
        <v>157</v>
      </c>
      <c r="B159" s="7">
        <v>44637</v>
      </c>
      <c r="C159" s="8">
        <v>12.356400000000001</v>
      </c>
      <c r="D159" s="34">
        <v>722.51714500000003</v>
      </c>
      <c r="E159" s="12">
        <f t="shared" si="17"/>
        <v>0.45024932050043986</v>
      </c>
      <c r="F159" s="11">
        <f t="shared" si="18"/>
        <v>0.97043880248399361</v>
      </c>
      <c r="G159" s="12">
        <f t="shared" si="19"/>
        <v>-2.9561197516006388</v>
      </c>
      <c r="H159" s="9">
        <v>11.65</v>
      </c>
      <c r="I159" s="15">
        <f t="shared" si="20"/>
        <v>1.0471945320667098</v>
      </c>
      <c r="J159" s="16">
        <f t="shared" si="21"/>
        <v>4.0167541389757311E-2</v>
      </c>
      <c r="K159" s="15">
        <f t="shared" si="22"/>
        <v>1.0471945320667098</v>
      </c>
      <c r="L159" s="16">
        <f t="shared" si="23"/>
        <v>4.719453206670976</v>
      </c>
    </row>
    <row r="160" spans="1:12" x14ac:dyDescent="0.3">
      <c r="A160">
        <f t="shared" si="16"/>
        <v>158</v>
      </c>
      <c r="B160" s="7">
        <v>44638</v>
      </c>
      <c r="C160" s="8">
        <v>12.1433</v>
      </c>
      <c r="D160" s="34">
        <v>726.68420100000003</v>
      </c>
      <c r="E160" s="12">
        <f t="shared" si="17"/>
        <v>0.57674146957440442</v>
      </c>
      <c r="F160" s="11">
        <f t="shared" si="18"/>
        <v>0.97603572549476003</v>
      </c>
      <c r="G160" s="12">
        <f t="shared" si="19"/>
        <v>-2.3964274505239969</v>
      </c>
      <c r="H160" s="9">
        <v>11.65</v>
      </c>
      <c r="I160" s="15">
        <f t="shared" si="20"/>
        <v>1.0476525670204595</v>
      </c>
      <c r="J160" s="16">
        <f t="shared" si="21"/>
        <v>4.3739242301588099E-2</v>
      </c>
      <c r="K160" s="15">
        <f t="shared" si="22"/>
        <v>1.0476525670204595</v>
      </c>
      <c r="L160" s="16">
        <f t="shared" si="23"/>
        <v>4.7652567020459502</v>
      </c>
    </row>
    <row r="161" spans="1:12" x14ac:dyDescent="0.3">
      <c r="A161">
        <f t="shared" si="16"/>
        <v>159</v>
      </c>
      <c r="B161" s="7">
        <v>44641</v>
      </c>
      <c r="C161" s="8">
        <v>12.2857</v>
      </c>
      <c r="D161" s="34">
        <v>724.45290499999999</v>
      </c>
      <c r="E161" s="12">
        <f t="shared" si="17"/>
        <v>-0.30705167346827267</v>
      </c>
      <c r="F161" s="11">
        <f t="shared" si="18"/>
        <v>0.97303879146598016</v>
      </c>
      <c r="G161" s="12">
        <f t="shared" si="19"/>
        <v>-2.6961208534019843</v>
      </c>
      <c r="H161" s="9">
        <v>11.65</v>
      </c>
      <c r="I161" s="15">
        <f t="shared" si="20"/>
        <v>1.0481108023152275</v>
      </c>
      <c r="J161" s="16">
        <f t="shared" si="21"/>
        <v>4.3739242301588099E-2</v>
      </c>
      <c r="K161" s="15">
        <f t="shared" si="22"/>
        <v>1.0481108023152275</v>
      </c>
      <c r="L161" s="16">
        <f t="shared" si="23"/>
        <v>4.8110802315227463</v>
      </c>
    </row>
    <row r="162" spans="1:12" x14ac:dyDescent="0.3">
      <c r="A162">
        <f t="shared" si="16"/>
        <v>160</v>
      </c>
      <c r="B162" s="7">
        <v>44642</v>
      </c>
      <c r="C162" s="8">
        <v>12.129300000000001</v>
      </c>
      <c r="D162" s="34">
        <v>727.59776799999997</v>
      </c>
      <c r="E162" s="12">
        <f t="shared" si="17"/>
        <v>0.43410178609195604</v>
      </c>
      <c r="F162" s="11">
        <f t="shared" si="18"/>
        <v>0.97726277023910157</v>
      </c>
      <c r="G162" s="12">
        <f t="shared" si="19"/>
        <v>-2.2737229760898425</v>
      </c>
      <c r="H162" s="9">
        <v>11.65</v>
      </c>
      <c r="I162" s="15">
        <f t="shared" si="20"/>
        <v>1.0485692380386413</v>
      </c>
      <c r="J162" s="16">
        <f t="shared" si="21"/>
        <v>4.3739242301588099E-2</v>
      </c>
      <c r="K162" s="15">
        <f t="shared" si="22"/>
        <v>1.0485692380386413</v>
      </c>
      <c r="L162" s="16">
        <f t="shared" si="23"/>
        <v>4.8569238038641327</v>
      </c>
    </row>
    <row r="163" spans="1:12" x14ac:dyDescent="0.3">
      <c r="A163">
        <f t="shared" si="16"/>
        <v>161</v>
      </c>
      <c r="B163" s="7">
        <v>44643</v>
      </c>
      <c r="C163" s="8">
        <v>12.141299999999999</v>
      </c>
      <c r="D163" s="34">
        <v>727.71234500000003</v>
      </c>
      <c r="E163" s="12">
        <f t="shared" si="17"/>
        <v>1.5747299543678039E-2</v>
      </c>
      <c r="F163" s="11">
        <f t="shared" si="18"/>
        <v>0.97741666273485994</v>
      </c>
      <c r="G163" s="12">
        <f t="shared" si="19"/>
        <v>-2.2583337265140058</v>
      </c>
      <c r="H163" s="9">
        <v>11.65</v>
      </c>
      <c r="I163" s="15">
        <f t="shared" si="20"/>
        <v>1.049027874278367</v>
      </c>
      <c r="J163" s="16">
        <f t="shared" si="21"/>
        <v>4.3739242301588099E-2</v>
      </c>
      <c r="K163" s="15">
        <f t="shared" si="22"/>
        <v>1.049027874278367</v>
      </c>
      <c r="L163" s="16">
        <f t="shared" si="23"/>
        <v>4.9027874278366967</v>
      </c>
    </row>
    <row r="164" spans="1:12" x14ac:dyDescent="0.3">
      <c r="A164">
        <f t="shared" si="16"/>
        <v>162</v>
      </c>
      <c r="B164" s="7">
        <v>44644</v>
      </c>
      <c r="C164" s="8">
        <v>11.798299999999999</v>
      </c>
      <c r="D164" s="34">
        <v>734.24700600000006</v>
      </c>
      <c r="E164" s="12">
        <f t="shared" si="17"/>
        <v>0.89797308578021262</v>
      </c>
      <c r="F164" s="11">
        <f t="shared" si="18"/>
        <v>0.98619360130215017</v>
      </c>
      <c r="G164" s="12">
        <f t="shared" si="19"/>
        <v>-1.3806398697849831</v>
      </c>
      <c r="H164" s="9">
        <v>11.65</v>
      </c>
      <c r="I164" s="15">
        <f t="shared" si="20"/>
        <v>1.0494867111221087</v>
      </c>
      <c r="J164" s="16">
        <f t="shared" si="21"/>
        <v>4.3739242301588099E-2</v>
      </c>
      <c r="K164" s="15">
        <f t="shared" si="22"/>
        <v>1.0494867111221087</v>
      </c>
      <c r="L164" s="16">
        <f t="shared" si="23"/>
        <v>4.9486711122108673</v>
      </c>
    </row>
    <row r="165" spans="1:12" x14ac:dyDescent="0.3">
      <c r="A165">
        <f t="shared" si="16"/>
        <v>163</v>
      </c>
      <c r="B165" s="7">
        <v>44645</v>
      </c>
      <c r="C165" s="8">
        <v>11.545299999999999</v>
      </c>
      <c r="D165" s="34">
        <v>739.18951200000004</v>
      </c>
      <c r="E165" s="12">
        <f t="shared" si="17"/>
        <v>0.67313941488513773</v>
      </c>
      <c r="F165" s="11">
        <f t="shared" si="18"/>
        <v>0.99283205913959016</v>
      </c>
      <c r="G165" s="12">
        <f t="shared" si="19"/>
        <v>-0.71679408604098382</v>
      </c>
      <c r="H165" s="9">
        <v>11.65</v>
      </c>
      <c r="I165" s="15">
        <f t="shared" si="20"/>
        <v>1.0499457486576094</v>
      </c>
      <c r="J165" s="16">
        <f t="shared" si="21"/>
        <v>4.3739242301588099E-2</v>
      </c>
      <c r="K165" s="15">
        <f t="shared" si="22"/>
        <v>1.0499457486576094</v>
      </c>
      <c r="L165" s="16">
        <f t="shared" si="23"/>
        <v>4.9945748657609368</v>
      </c>
    </row>
    <row r="166" spans="1:12" x14ac:dyDescent="0.3">
      <c r="A166">
        <f t="shared" si="16"/>
        <v>164</v>
      </c>
      <c r="B166" s="7">
        <v>44648</v>
      </c>
      <c r="C166" s="8">
        <v>11.498200000000001</v>
      </c>
      <c r="D166" s="34">
        <v>740.37318700000003</v>
      </c>
      <c r="E166" s="12">
        <f t="shared" si="17"/>
        <v>0.16013146571809411</v>
      </c>
      <c r="F166" s="11">
        <f t="shared" si="18"/>
        <v>0.99442189566800954</v>
      </c>
      <c r="G166" s="12">
        <f t="shared" si="19"/>
        <v>-0.55781043319904633</v>
      </c>
      <c r="H166" s="9">
        <v>11.65</v>
      </c>
      <c r="I166" s="15">
        <f t="shared" si="20"/>
        <v>1.0504049869726499</v>
      </c>
      <c r="J166" s="16">
        <f t="shared" si="21"/>
        <v>4.3739242301588099E-2</v>
      </c>
      <c r="K166" s="15">
        <f t="shared" si="22"/>
        <v>1.0504049869726499</v>
      </c>
      <c r="L166" s="16">
        <f t="shared" si="23"/>
        <v>5.0404986972649946</v>
      </c>
    </row>
    <row r="167" spans="1:12" x14ac:dyDescent="0.3">
      <c r="A167">
        <f t="shared" si="16"/>
        <v>165</v>
      </c>
      <c r="B167" s="7">
        <v>44649</v>
      </c>
      <c r="C167" s="8">
        <v>11.409599999999999</v>
      </c>
      <c r="D167" s="34">
        <v>742.31871000000001</v>
      </c>
      <c r="E167" s="12">
        <f t="shared" si="17"/>
        <v>0.2627759938043317</v>
      </c>
      <c r="F167" s="11">
        <f t="shared" si="18"/>
        <v>0.99703499768695902</v>
      </c>
      <c r="G167" s="12">
        <f t="shared" si="19"/>
        <v>-0.29650023130409764</v>
      </c>
      <c r="H167" s="9">
        <v>11.65</v>
      </c>
      <c r="I167" s="15">
        <f t="shared" si="20"/>
        <v>1.0508644261550499</v>
      </c>
      <c r="J167" s="16">
        <f t="shared" si="21"/>
        <v>4.3739242301588099E-2</v>
      </c>
      <c r="K167" s="15">
        <f t="shared" si="22"/>
        <v>1.0508644261550499</v>
      </c>
      <c r="L167" s="16">
        <f t="shared" si="23"/>
        <v>5.0864426155049935</v>
      </c>
    </row>
    <row r="168" spans="1:12" x14ac:dyDescent="0.3">
      <c r="A168">
        <f t="shared" si="16"/>
        <v>166</v>
      </c>
      <c r="B168" s="7">
        <v>44650</v>
      </c>
      <c r="C168" s="8">
        <v>11.6105</v>
      </c>
      <c r="D168" s="34">
        <v>738.96147299999996</v>
      </c>
      <c r="E168" s="12">
        <f t="shared" si="17"/>
        <v>-0.45226355671407203</v>
      </c>
      <c r="F168" s="11">
        <f t="shared" si="18"/>
        <v>0.99252577174473589</v>
      </c>
      <c r="G168" s="12">
        <f t="shared" si="19"/>
        <v>-0.74742282552641148</v>
      </c>
      <c r="H168" s="9">
        <v>11.65</v>
      </c>
      <c r="I168" s="15">
        <f t="shared" si="20"/>
        <v>1.0513240662926671</v>
      </c>
      <c r="J168" s="16">
        <f t="shared" si="21"/>
        <v>4.3739242301588099E-2</v>
      </c>
      <c r="K168" s="15">
        <f t="shared" si="22"/>
        <v>1.0513240662926671</v>
      </c>
      <c r="L168" s="16">
        <f t="shared" si="23"/>
        <v>5.1324066292667059</v>
      </c>
    </row>
    <row r="169" spans="1:12" x14ac:dyDescent="0.3">
      <c r="A169">
        <f t="shared" si="16"/>
        <v>167</v>
      </c>
      <c r="B169" s="7">
        <v>44651</v>
      </c>
      <c r="C169" s="8">
        <v>11.52</v>
      </c>
      <c r="D169" s="34">
        <v>740.93465400000002</v>
      </c>
      <c r="E169" s="12">
        <f t="shared" si="17"/>
        <v>0.26702082207201716</v>
      </c>
      <c r="F169" s="11">
        <f t="shared" si="18"/>
        <v>0.99517602221972534</v>
      </c>
      <c r="G169" s="12">
        <f t="shared" si="19"/>
        <v>-0.48239777802746575</v>
      </c>
      <c r="H169" s="9">
        <v>11.65</v>
      </c>
      <c r="I169" s="15">
        <f t="shared" si="20"/>
        <v>1.0517839074733977</v>
      </c>
      <c r="J169" s="16">
        <f t="shared" si="21"/>
        <v>4.3739242301588099E-2</v>
      </c>
      <c r="K169" s="15">
        <f t="shared" si="22"/>
        <v>1.0517839074733977</v>
      </c>
      <c r="L169" s="16">
        <f t="shared" si="23"/>
        <v>5.1783907473397672</v>
      </c>
    </row>
    <row r="170" spans="1:12" x14ac:dyDescent="0.3">
      <c r="A170">
        <f t="shared" si="16"/>
        <v>168</v>
      </c>
      <c r="B170" s="7">
        <v>44652</v>
      </c>
      <c r="C170" s="8">
        <v>11.26</v>
      </c>
      <c r="D170" s="34">
        <v>746.02173700000003</v>
      </c>
      <c r="E170" s="12">
        <f t="shared" si="17"/>
        <v>0.68657647102035035</v>
      </c>
      <c r="F170" s="11">
        <f t="shared" si="18"/>
        <v>1.0020086666335222</v>
      </c>
      <c r="G170" s="12">
        <f t="shared" si="19"/>
        <v>0.20086666335221715</v>
      </c>
      <c r="H170" s="9">
        <v>11.65</v>
      </c>
      <c r="I170" s="15">
        <f t="shared" si="20"/>
        <v>1.0522439497851765</v>
      </c>
      <c r="J170" s="16">
        <f t="shared" si="21"/>
        <v>4.3739242301588099E-2</v>
      </c>
      <c r="K170" s="15">
        <f t="shared" si="22"/>
        <v>1.0522439497851765</v>
      </c>
      <c r="L170" s="16">
        <f t="shared" si="23"/>
        <v>5.2243949785176547</v>
      </c>
    </row>
    <row r="171" spans="1:12" x14ac:dyDescent="0.3">
      <c r="A171">
        <f t="shared" si="16"/>
        <v>169</v>
      </c>
      <c r="B171" s="7">
        <v>44655</v>
      </c>
      <c r="C171" s="8">
        <v>11.195</v>
      </c>
      <c r="D171" s="34">
        <v>747.53458999999998</v>
      </c>
      <c r="E171" s="12">
        <f t="shared" si="17"/>
        <v>0.20278939941933416</v>
      </c>
      <c r="F171" s="11">
        <f t="shared" si="18"/>
        <v>1.004040633990718</v>
      </c>
      <c r="G171" s="12">
        <f t="shared" si="19"/>
        <v>0.40406339907179678</v>
      </c>
      <c r="H171" s="9">
        <v>11.65</v>
      </c>
      <c r="I171" s="15">
        <f t="shared" si="20"/>
        <v>1.0527041933159769</v>
      </c>
      <c r="J171" s="16">
        <f t="shared" si="21"/>
        <v>4.3739242301588099E-2</v>
      </c>
      <c r="K171" s="15">
        <f t="shared" si="22"/>
        <v>1.0527041933159769</v>
      </c>
      <c r="L171" s="16">
        <f t="shared" si="23"/>
        <v>5.2704193315976866</v>
      </c>
    </row>
    <row r="172" spans="1:12" x14ac:dyDescent="0.3">
      <c r="A172">
        <f t="shared" si="16"/>
        <v>170</v>
      </c>
      <c r="B172" s="7">
        <v>44656</v>
      </c>
      <c r="C172" s="8">
        <v>11.4373</v>
      </c>
      <c r="D172" s="34">
        <v>743.40553399999999</v>
      </c>
      <c r="E172" s="12">
        <f t="shared" si="17"/>
        <v>-0.55235651369657246</v>
      </c>
      <c r="F172" s="11">
        <f t="shared" si="18"/>
        <v>0.99849475014870992</v>
      </c>
      <c r="G172" s="12">
        <f t="shared" si="19"/>
        <v>-0.15052498512900803</v>
      </c>
      <c r="H172" s="9">
        <v>11.65</v>
      </c>
      <c r="I172" s="15">
        <f t="shared" si="20"/>
        <v>1.0531646381538102</v>
      </c>
      <c r="J172" s="16">
        <f t="shared" si="21"/>
        <v>4.3739242301588099E-2</v>
      </c>
      <c r="K172" s="15">
        <f t="shared" si="22"/>
        <v>1.0531646381538102</v>
      </c>
      <c r="L172" s="16">
        <f t="shared" si="23"/>
        <v>5.3164638153810229</v>
      </c>
    </row>
    <row r="173" spans="1:12" x14ac:dyDescent="0.3">
      <c r="A173">
        <f t="shared" si="16"/>
        <v>171</v>
      </c>
      <c r="B173" s="7">
        <v>44657</v>
      </c>
      <c r="C173" s="8">
        <v>11.565200000000001</v>
      </c>
      <c r="D173" s="34">
        <v>741.39621799999998</v>
      </c>
      <c r="E173" s="12">
        <f t="shared" si="17"/>
        <v>-0.27028531643941145</v>
      </c>
      <c r="F173" s="11">
        <f t="shared" si="18"/>
        <v>0.99579596545363958</v>
      </c>
      <c r="G173" s="12">
        <f t="shared" si="19"/>
        <v>-0.42040345463604245</v>
      </c>
      <c r="H173" s="9">
        <v>11.65</v>
      </c>
      <c r="I173" s="15">
        <f t="shared" si="20"/>
        <v>1.0536252843867269</v>
      </c>
      <c r="J173" s="16">
        <f t="shared" si="21"/>
        <v>4.3739242301588099E-2</v>
      </c>
      <c r="K173" s="15">
        <f t="shared" si="22"/>
        <v>1.0536252843867269</v>
      </c>
      <c r="L173" s="16">
        <f t="shared" si="23"/>
        <v>5.3625284386726868</v>
      </c>
    </row>
    <row r="174" spans="1:12" x14ac:dyDescent="0.3">
      <c r="A174">
        <f t="shared" si="16"/>
        <v>172</v>
      </c>
      <c r="B174" s="7">
        <v>44658</v>
      </c>
      <c r="C174" s="8">
        <v>11.6721</v>
      </c>
      <c r="D174" s="34">
        <v>739.78139399999998</v>
      </c>
      <c r="E174" s="12">
        <f t="shared" si="17"/>
        <v>-0.21780850249765171</v>
      </c>
      <c r="F174" s="11">
        <f t="shared" si="18"/>
        <v>0.99362703717335299</v>
      </c>
      <c r="G174" s="12">
        <f t="shared" si="19"/>
        <v>-0.63729628266470106</v>
      </c>
      <c r="H174" s="9">
        <v>11.65</v>
      </c>
      <c r="I174" s="15">
        <f t="shared" si="20"/>
        <v>1.0540861321028157</v>
      </c>
      <c r="J174" s="16">
        <f t="shared" si="21"/>
        <v>4.3739242301588099E-2</v>
      </c>
      <c r="K174" s="15">
        <f t="shared" si="22"/>
        <v>1.0540861321028157</v>
      </c>
      <c r="L174" s="16">
        <f t="shared" si="23"/>
        <v>5.4086132102815654</v>
      </c>
    </row>
    <row r="175" spans="1:12" x14ac:dyDescent="0.3">
      <c r="A175">
        <f t="shared" si="16"/>
        <v>173</v>
      </c>
      <c r="B175" s="7">
        <v>44659</v>
      </c>
      <c r="C175" s="8">
        <v>11.9095</v>
      </c>
      <c r="D175" s="34">
        <v>735.83318699999995</v>
      </c>
      <c r="E175" s="12">
        <f t="shared" si="17"/>
        <v>-0.53369914842709143</v>
      </c>
      <c r="F175" s="11">
        <f t="shared" si="18"/>
        <v>0.98832405813741742</v>
      </c>
      <c r="G175" s="12">
        <f t="shared" si="19"/>
        <v>-1.1675941862582584</v>
      </c>
      <c r="H175" s="9">
        <v>11.65</v>
      </c>
      <c r="I175" s="15">
        <f t="shared" si="20"/>
        <v>1.0545471813902036</v>
      </c>
      <c r="J175" s="16">
        <f t="shared" si="21"/>
        <v>4.3739242301588099E-2</v>
      </c>
      <c r="K175" s="15">
        <f t="shared" si="22"/>
        <v>1.0545471813902036</v>
      </c>
      <c r="L175" s="16">
        <f t="shared" si="23"/>
        <v>5.4547181390203647</v>
      </c>
    </row>
    <row r="176" spans="1:12" x14ac:dyDescent="0.3">
      <c r="A176">
        <f t="shared" si="16"/>
        <v>174</v>
      </c>
      <c r="B176" s="7">
        <v>44662</v>
      </c>
      <c r="C176" s="8">
        <v>12.1044</v>
      </c>
      <c r="D176" s="34">
        <v>732.68296699999996</v>
      </c>
      <c r="E176" s="12">
        <f t="shared" si="17"/>
        <v>-0.42811605342828463</v>
      </c>
      <c r="F176" s="11">
        <f t="shared" si="18"/>
        <v>0.98409288418463725</v>
      </c>
      <c r="G176" s="12">
        <f t="shared" si="19"/>
        <v>-1.5907115815362749</v>
      </c>
      <c r="H176" s="9">
        <v>11.65</v>
      </c>
      <c r="I176" s="15">
        <f t="shared" si="20"/>
        <v>1.0550084323370565</v>
      </c>
      <c r="J176" s="16">
        <f t="shared" si="21"/>
        <v>4.3739242301588099E-2</v>
      </c>
      <c r="K176" s="15">
        <f t="shared" si="22"/>
        <v>1.0550084323370565</v>
      </c>
      <c r="L176" s="16">
        <f t="shared" si="23"/>
        <v>5.5008432337056545</v>
      </c>
    </row>
    <row r="177" spans="1:12" x14ac:dyDescent="0.3">
      <c r="A177">
        <f t="shared" si="16"/>
        <v>175</v>
      </c>
      <c r="B177" s="7">
        <v>44663</v>
      </c>
      <c r="C177" s="8">
        <v>12.1334</v>
      </c>
      <c r="D177" s="34">
        <v>732.50005899999996</v>
      </c>
      <c r="E177" s="12">
        <f t="shared" si="17"/>
        <v>-2.4964139776428862E-2</v>
      </c>
      <c r="F177" s="11">
        <f t="shared" si="18"/>
        <v>0.98384721386149954</v>
      </c>
      <c r="G177" s="12">
        <f t="shared" si="19"/>
        <v>-1.6152786138500463</v>
      </c>
      <c r="H177" s="9">
        <v>11.65</v>
      </c>
      <c r="I177" s="15">
        <f t="shared" si="20"/>
        <v>1.0554698850315787</v>
      </c>
      <c r="J177" s="16">
        <f t="shared" si="21"/>
        <v>4.3739242301588099E-2</v>
      </c>
      <c r="K177" s="15">
        <f t="shared" si="22"/>
        <v>1.0554698850315787</v>
      </c>
      <c r="L177" s="16">
        <f t="shared" si="23"/>
        <v>5.5469885031578681</v>
      </c>
    </row>
    <row r="178" spans="1:12" x14ac:dyDescent="0.3">
      <c r="A178">
        <f t="shared" si="16"/>
        <v>176</v>
      </c>
      <c r="B178" s="7">
        <v>44664</v>
      </c>
      <c r="C178" s="8">
        <v>12.1555</v>
      </c>
      <c r="D178" s="34">
        <v>732.44112700000005</v>
      </c>
      <c r="E178" s="12">
        <f t="shared" si="17"/>
        <v>-8.0453235840494131E-3</v>
      </c>
      <c r="F178" s="11">
        <f t="shared" si="18"/>
        <v>0.98376806016957175</v>
      </c>
      <c r="G178" s="12">
        <f t="shared" si="19"/>
        <v>-1.6231939830428255</v>
      </c>
      <c r="H178" s="9">
        <v>11.65</v>
      </c>
      <c r="I178" s="15">
        <f t="shared" si="20"/>
        <v>1.055931539562013</v>
      </c>
      <c r="J178" s="16">
        <f t="shared" si="21"/>
        <v>4.3739242301588099E-2</v>
      </c>
      <c r="K178" s="15">
        <f t="shared" si="22"/>
        <v>1.055931539562013</v>
      </c>
      <c r="L178" s="16">
        <f t="shared" si="23"/>
        <v>5.5931539562013022</v>
      </c>
    </row>
    <row r="179" spans="1:12" x14ac:dyDescent="0.3">
      <c r="A179">
        <f t="shared" si="16"/>
        <v>177</v>
      </c>
      <c r="B179" s="7">
        <v>44665</v>
      </c>
      <c r="C179" s="8">
        <v>12.28</v>
      </c>
      <c r="D179" s="34">
        <v>730.57451100000003</v>
      </c>
      <c r="E179" s="12">
        <f t="shared" si="17"/>
        <v>-0.25484860573647961</v>
      </c>
      <c r="F179" s="11">
        <f t="shared" si="18"/>
        <v>0.98126094098454875</v>
      </c>
      <c r="G179" s="12">
        <f t="shared" si="19"/>
        <v>-1.8739059015451254</v>
      </c>
      <c r="H179" s="9">
        <v>11.65</v>
      </c>
      <c r="I179" s="15">
        <f t="shared" si="20"/>
        <v>1.056393396016641</v>
      </c>
      <c r="J179" s="16">
        <f t="shared" si="21"/>
        <v>4.3739242301588099E-2</v>
      </c>
      <c r="K179" s="15">
        <f t="shared" si="22"/>
        <v>1.056393396016641</v>
      </c>
      <c r="L179" s="16">
        <f t="shared" si="23"/>
        <v>5.6393396016640951</v>
      </c>
    </row>
    <row r="180" spans="1:12" x14ac:dyDescent="0.3">
      <c r="A180">
        <f t="shared" si="16"/>
        <v>178</v>
      </c>
      <c r="B180" s="7">
        <v>44669</v>
      </c>
      <c r="C180" s="8">
        <v>12.176</v>
      </c>
      <c r="D180" s="34">
        <v>732.74575400000003</v>
      </c>
      <c r="E180" s="12">
        <f t="shared" si="17"/>
        <v>0.29719665377156979</v>
      </c>
      <c r="F180" s="11">
        <f t="shared" si="18"/>
        <v>0.9841772156659222</v>
      </c>
      <c r="G180" s="12">
        <f t="shared" si="19"/>
        <v>-1.58227843340778</v>
      </c>
      <c r="H180" s="9">
        <v>11.65</v>
      </c>
      <c r="I180" s="15">
        <f t="shared" si="20"/>
        <v>1.0568554544837827</v>
      </c>
      <c r="J180" s="16">
        <f t="shared" si="21"/>
        <v>4.3739242301588099E-2</v>
      </c>
      <c r="K180" s="15">
        <f t="shared" si="22"/>
        <v>1.0568554544837827</v>
      </c>
      <c r="L180" s="16">
        <f t="shared" si="23"/>
        <v>5.6855454483782708</v>
      </c>
    </row>
    <row r="181" spans="1:12" x14ac:dyDescent="0.3">
      <c r="A181">
        <f t="shared" si="16"/>
        <v>179</v>
      </c>
      <c r="B181" s="7">
        <v>44670</v>
      </c>
      <c r="C181" s="8">
        <v>12.1891</v>
      </c>
      <c r="D181" s="34">
        <v>732.84862399999997</v>
      </c>
      <c r="E181" s="12">
        <f t="shared" si="17"/>
        <v>1.4038975925600994E-2</v>
      </c>
      <c r="F181" s="11">
        <f t="shared" si="18"/>
        <v>0.98431538406829477</v>
      </c>
      <c r="G181" s="12">
        <f t="shared" si="19"/>
        <v>-1.5684615931705226</v>
      </c>
      <c r="H181" s="9">
        <v>11.65</v>
      </c>
      <c r="I181" s="15">
        <f t="shared" si="20"/>
        <v>1.0573177150517969</v>
      </c>
      <c r="J181" s="16">
        <f t="shared" si="21"/>
        <v>4.3739242301588099E-2</v>
      </c>
      <c r="K181" s="15">
        <f t="shared" si="22"/>
        <v>1.0573177150517969</v>
      </c>
      <c r="L181" s="16">
        <f t="shared" si="23"/>
        <v>5.7317715051796947</v>
      </c>
    </row>
    <row r="182" spans="1:12" x14ac:dyDescent="0.3">
      <c r="A182">
        <f t="shared" si="16"/>
        <v>180</v>
      </c>
      <c r="B182" s="7">
        <v>44671</v>
      </c>
      <c r="C182" s="8">
        <v>12.2318</v>
      </c>
      <c r="D182" s="34">
        <v>732.43070499999999</v>
      </c>
      <c r="E182" s="12">
        <f t="shared" si="17"/>
        <v>-5.702664729299034E-2</v>
      </c>
      <c r="F182" s="11">
        <f t="shared" si="18"/>
        <v>0.98375406200597149</v>
      </c>
      <c r="G182" s="12">
        <f t="shared" si="19"/>
        <v>-1.6245937994028514</v>
      </c>
      <c r="H182" s="9">
        <v>11.65</v>
      </c>
      <c r="I182" s="15">
        <f t="shared" si="20"/>
        <v>1.057780177809081</v>
      </c>
      <c r="J182" s="16">
        <f t="shared" si="21"/>
        <v>4.3739242301588099E-2</v>
      </c>
      <c r="K182" s="15">
        <f t="shared" si="22"/>
        <v>1.057780177809081</v>
      </c>
      <c r="L182" s="16">
        <f t="shared" si="23"/>
        <v>5.7780177809080957</v>
      </c>
    </row>
    <row r="183" spans="1:12" x14ac:dyDescent="0.3">
      <c r="A183">
        <f t="shared" si="16"/>
        <v>181</v>
      </c>
      <c r="B183" s="7">
        <v>44673</v>
      </c>
      <c r="C183" s="8">
        <v>12.2789</v>
      </c>
      <c r="D183" s="34">
        <v>731.93822899999998</v>
      </c>
      <c r="E183" s="12">
        <f t="shared" si="17"/>
        <v>-6.7238579245532115E-2</v>
      </c>
      <c r="F183" s="11">
        <f t="shared" si="18"/>
        <v>0.9830925997514085</v>
      </c>
      <c r="G183" s="12">
        <f t="shared" si="19"/>
        <v>-1.6907400248591498</v>
      </c>
      <c r="H183" s="9">
        <v>11.65</v>
      </c>
      <c r="I183" s="15">
        <f t="shared" si="20"/>
        <v>1.0582428428440711</v>
      </c>
      <c r="J183" s="16">
        <f t="shared" si="21"/>
        <v>4.3739242301588099E-2</v>
      </c>
      <c r="K183" s="15">
        <f t="shared" si="22"/>
        <v>1.0582428428440711</v>
      </c>
      <c r="L183" s="16">
        <f t="shared" si="23"/>
        <v>5.8242842844071108</v>
      </c>
    </row>
    <row r="184" spans="1:12" x14ac:dyDescent="0.3">
      <c r="A184">
        <f t="shared" si="16"/>
        <v>182</v>
      </c>
      <c r="B184" s="7">
        <v>44676</v>
      </c>
      <c r="C184" s="8">
        <v>12.129</v>
      </c>
      <c r="D184" s="34">
        <v>734.91149700000005</v>
      </c>
      <c r="E184" s="12">
        <f t="shared" si="17"/>
        <v>0.40621843240271627</v>
      </c>
      <c r="F184" s="11">
        <f t="shared" si="18"/>
        <v>0.98708610309918576</v>
      </c>
      <c r="G184" s="12">
        <f t="shared" si="19"/>
        <v>-1.2913896900814237</v>
      </c>
      <c r="H184" s="9">
        <v>11.65</v>
      </c>
      <c r="I184" s="15">
        <f t="shared" si="20"/>
        <v>1.058705710245242</v>
      </c>
      <c r="J184" s="16">
        <f t="shared" si="21"/>
        <v>4.3739242301588099E-2</v>
      </c>
      <c r="K184" s="15">
        <f t="shared" si="22"/>
        <v>1.058705710245242</v>
      </c>
      <c r="L184" s="16">
        <f t="shared" si="23"/>
        <v>5.870571024524196</v>
      </c>
    </row>
    <row r="185" spans="1:12" x14ac:dyDescent="0.3">
      <c r="A185">
        <f t="shared" si="16"/>
        <v>183</v>
      </c>
      <c r="B185" s="7">
        <v>44677</v>
      </c>
      <c r="C185" s="8">
        <v>12.2873</v>
      </c>
      <c r="D185" s="34">
        <v>732.46409100000005</v>
      </c>
      <c r="E185" s="12">
        <f t="shared" si="17"/>
        <v>-0.33302050791021998</v>
      </c>
      <c r="F185" s="11">
        <f t="shared" si="18"/>
        <v>0.9837989039451337</v>
      </c>
      <c r="G185" s="12">
        <f t="shared" si="19"/>
        <v>-1.6201096054866304</v>
      </c>
      <c r="H185" s="9">
        <v>11.65</v>
      </c>
      <c r="I185" s="15">
        <f t="shared" si="20"/>
        <v>1.0591687801011069</v>
      </c>
      <c r="J185" s="16">
        <f t="shared" si="21"/>
        <v>4.3739242301588099E-2</v>
      </c>
      <c r="K185" s="15">
        <f t="shared" si="22"/>
        <v>1.0591687801011069</v>
      </c>
      <c r="L185" s="16">
        <f t="shared" si="23"/>
        <v>5.9168780101106933</v>
      </c>
    </row>
    <row r="186" spans="1:12" x14ac:dyDescent="0.3">
      <c r="A186">
        <f t="shared" si="16"/>
        <v>184</v>
      </c>
      <c r="B186" s="7">
        <v>44678</v>
      </c>
      <c r="C186" s="8">
        <v>12.157999999999999</v>
      </c>
      <c r="D186" s="34">
        <v>735.06942600000002</v>
      </c>
      <c r="E186" s="12">
        <f t="shared" si="17"/>
        <v>0.35569457015196537</v>
      </c>
      <c r="F186" s="11">
        <f t="shared" si="18"/>
        <v>0.98729822322768113</v>
      </c>
      <c r="G186" s="12">
        <f t="shared" si="19"/>
        <v>-1.2701776772318873</v>
      </c>
      <c r="H186" s="9">
        <v>11.65</v>
      </c>
      <c r="I186" s="15">
        <f t="shared" si="20"/>
        <v>1.0596320525002181</v>
      </c>
      <c r="J186" s="16">
        <f t="shared" si="21"/>
        <v>4.3739242301588099E-2</v>
      </c>
      <c r="K186" s="15">
        <f t="shared" si="22"/>
        <v>1.0596320525002181</v>
      </c>
      <c r="L186" s="16">
        <f t="shared" si="23"/>
        <v>5.963205250021808</v>
      </c>
    </row>
    <row r="187" spans="1:12" x14ac:dyDescent="0.3">
      <c r="A187">
        <f t="shared" si="16"/>
        <v>185</v>
      </c>
      <c r="B187" s="7">
        <v>44679</v>
      </c>
      <c r="C187" s="8">
        <v>12.1691</v>
      </c>
      <c r="D187" s="34">
        <v>735.20927400000005</v>
      </c>
      <c r="E187" s="12">
        <f t="shared" si="17"/>
        <v>1.9025141714990035E-2</v>
      </c>
      <c r="F187" s="11">
        <f t="shared" si="18"/>
        <v>0.98748605811379975</v>
      </c>
      <c r="G187" s="12">
        <f t="shared" si="19"/>
        <v>-1.2513941886200253</v>
      </c>
      <c r="H187" s="9">
        <v>11.65</v>
      </c>
      <c r="I187" s="15">
        <f t="shared" si="20"/>
        <v>1.0600955275311665</v>
      </c>
      <c r="J187" s="16">
        <f t="shared" si="21"/>
        <v>4.3739242301588099E-2</v>
      </c>
      <c r="K187" s="15">
        <f t="shared" si="22"/>
        <v>1.0600955275311665</v>
      </c>
      <c r="L187" s="16">
        <f t="shared" si="23"/>
        <v>6.0095527531166537</v>
      </c>
    </row>
    <row r="188" spans="1:12" x14ac:dyDescent="0.3">
      <c r="A188">
        <f t="shared" si="16"/>
        <v>186</v>
      </c>
      <c r="B188" s="7">
        <v>44680</v>
      </c>
      <c r="C188" s="8">
        <v>12.1896</v>
      </c>
      <c r="D188" s="34">
        <v>735.18496700000003</v>
      </c>
      <c r="E188" s="12">
        <f t="shared" si="17"/>
        <v>-3.3061334860140512E-3</v>
      </c>
      <c r="F188" s="11">
        <f t="shared" si="18"/>
        <v>0.98745341050656277</v>
      </c>
      <c r="G188" s="12">
        <f t="shared" si="19"/>
        <v>-1.2546589493437232</v>
      </c>
      <c r="H188" s="9">
        <v>11.65</v>
      </c>
      <c r="I188" s="15">
        <f t="shared" si="20"/>
        <v>1.0605592052825816</v>
      </c>
      <c r="J188" s="16">
        <f t="shared" si="21"/>
        <v>4.3739242301588099E-2</v>
      </c>
      <c r="K188" s="15">
        <f t="shared" si="22"/>
        <v>1.0605592052825816</v>
      </c>
      <c r="L188" s="16">
        <f t="shared" si="23"/>
        <v>6.055920528258163</v>
      </c>
    </row>
    <row r="189" spans="1:12" x14ac:dyDescent="0.3">
      <c r="A189">
        <f t="shared" si="16"/>
        <v>187</v>
      </c>
      <c r="B189" s="7">
        <v>44683</v>
      </c>
      <c r="C189" s="8">
        <v>12.3254</v>
      </c>
      <c r="D189" s="34">
        <v>733.14817900000003</v>
      </c>
      <c r="E189" s="12">
        <f t="shared" si="17"/>
        <v>-0.2770442938069495</v>
      </c>
      <c r="F189" s="11">
        <f t="shared" si="18"/>
        <v>0.98471772717875228</v>
      </c>
      <c r="G189" s="12">
        <f t="shared" si="19"/>
        <v>-1.5282272821247722</v>
      </c>
      <c r="H189" s="9">
        <v>11.65</v>
      </c>
      <c r="I189" s="15">
        <f t="shared" si="20"/>
        <v>1.061023085843132</v>
      </c>
      <c r="J189" s="16">
        <f t="shared" si="21"/>
        <v>4.3739242301588099E-2</v>
      </c>
      <c r="K189" s="15">
        <f t="shared" si="22"/>
        <v>1.061023085843132</v>
      </c>
      <c r="L189" s="16">
        <f t="shared" si="23"/>
        <v>6.1023085843131986</v>
      </c>
    </row>
    <row r="190" spans="1:12" x14ac:dyDescent="0.3">
      <c r="A190">
        <f t="shared" si="16"/>
        <v>188</v>
      </c>
      <c r="B190" s="7">
        <v>44684</v>
      </c>
      <c r="C190" s="8">
        <v>12.332000000000001</v>
      </c>
      <c r="D190" s="34">
        <v>733.37148999999999</v>
      </c>
      <c r="E190" s="12">
        <f t="shared" si="17"/>
        <v>3.0459190433318462E-2</v>
      </c>
      <c r="F190" s="11">
        <f t="shared" si="18"/>
        <v>0.98501766422650427</v>
      </c>
      <c r="G190" s="12">
        <f t="shared" si="19"/>
        <v>-1.4982335773495725</v>
      </c>
      <c r="H190" s="9">
        <v>11.65</v>
      </c>
      <c r="I190" s="15">
        <f t="shared" si="20"/>
        <v>1.0614871693015246</v>
      </c>
      <c r="J190" s="16">
        <f t="shared" si="21"/>
        <v>4.3739242301588099E-2</v>
      </c>
      <c r="K190" s="15">
        <f t="shared" si="22"/>
        <v>1.0614871693015246</v>
      </c>
      <c r="L190" s="16">
        <f t="shared" si="23"/>
        <v>6.1487169301524647</v>
      </c>
    </row>
    <row r="191" spans="1:12" x14ac:dyDescent="0.3">
      <c r="A191">
        <f t="shared" si="16"/>
        <v>189</v>
      </c>
      <c r="B191" s="7">
        <v>44685</v>
      </c>
      <c r="C191" s="8">
        <v>12.210599999999999</v>
      </c>
      <c r="D191" s="34">
        <v>735.82553499999995</v>
      </c>
      <c r="E191" s="12">
        <f t="shared" si="17"/>
        <v>0.33462508884820608</v>
      </c>
      <c r="F191" s="11">
        <f t="shared" si="18"/>
        <v>0.98831378046059271</v>
      </c>
      <c r="G191" s="12">
        <f t="shared" si="19"/>
        <v>-1.1686219539407294</v>
      </c>
      <c r="H191" s="9">
        <v>11.65</v>
      </c>
      <c r="I191" s="15">
        <f t="shared" si="20"/>
        <v>1.0619514557465057</v>
      </c>
      <c r="J191" s="16">
        <f t="shared" si="21"/>
        <v>4.3739242301588099E-2</v>
      </c>
      <c r="K191" s="15">
        <f t="shared" si="22"/>
        <v>1.0619514557465057</v>
      </c>
      <c r="L191" s="16">
        <f t="shared" si="23"/>
        <v>6.1951455746505735</v>
      </c>
    </row>
    <row r="192" spans="1:12" x14ac:dyDescent="0.3">
      <c r="A192">
        <f t="shared" si="16"/>
        <v>190</v>
      </c>
      <c r="B192" s="7">
        <v>44686</v>
      </c>
      <c r="C192" s="8">
        <v>12.4688</v>
      </c>
      <c r="D192" s="34">
        <v>731.67719499999998</v>
      </c>
      <c r="E192" s="12">
        <f t="shared" si="17"/>
        <v>-0.56376679018076414</v>
      </c>
      <c r="F192" s="11">
        <f t="shared" si="18"/>
        <v>0.98274199558357589</v>
      </c>
      <c r="G192" s="12">
        <f t="shared" si="19"/>
        <v>-1.7258004416424111</v>
      </c>
      <c r="H192" s="9">
        <v>12.65</v>
      </c>
      <c r="I192" s="15">
        <f t="shared" si="20"/>
        <v>1.06241594526686</v>
      </c>
      <c r="J192" s="16">
        <f t="shared" si="21"/>
        <v>4.3739242301588099E-2</v>
      </c>
      <c r="K192" s="15">
        <f t="shared" si="22"/>
        <v>1.06241594526686</v>
      </c>
      <c r="L192" s="16">
        <f t="shared" si="23"/>
        <v>6.2415945266860007</v>
      </c>
    </row>
    <row r="193" spans="1:12" x14ac:dyDescent="0.3">
      <c r="A193">
        <f t="shared" si="16"/>
        <v>191</v>
      </c>
      <c r="B193" s="7">
        <v>44687</v>
      </c>
      <c r="C193" s="8">
        <v>12.6991</v>
      </c>
      <c r="D193" s="34">
        <v>728.05396699999994</v>
      </c>
      <c r="E193" s="12">
        <f t="shared" si="17"/>
        <v>-0.49519487893838754</v>
      </c>
      <c r="F193" s="11">
        <f t="shared" si="18"/>
        <v>0.97787550754826913</v>
      </c>
      <c r="G193" s="12">
        <f t="shared" si="19"/>
        <v>-2.2124492451730871</v>
      </c>
      <c r="H193" s="9">
        <v>12.65</v>
      </c>
      <c r="I193" s="15">
        <f t="shared" si="20"/>
        <v>1.0629182472503531</v>
      </c>
      <c r="J193" s="16">
        <f t="shared" si="21"/>
        <v>4.727922107445881E-2</v>
      </c>
      <c r="K193" s="15">
        <f t="shared" si="22"/>
        <v>1.0629182472503531</v>
      </c>
      <c r="L193" s="16">
        <f t="shared" si="23"/>
        <v>6.291824725035311</v>
      </c>
    </row>
    <row r="194" spans="1:12" x14ac:dyDescent="0.3">
      <c r="A194">
        <f t="shared" si="16"/>
        <v>192</v>
      </c>
      <c r="B194" s="7">
        <v>44690</v>
      </c>
      <c r="C194" s="8">
        <v>12.5753</v>
      </c>
      <c r="D194" s="34">
        <v>730.52472999999998</v>
      </c>
      <c r="E194" s="12">
        <f t="shared" si="17"/>
        <v>0.33936536465573042</v>
      </c>
      <c r="F194" s="11">
        <f t="shared" si="18"/>
        <v>0.98119407833033934</v>
      </c>
      <c r="G194" s="12">
        <f t="shared" si="19"/>
        <v>-1.8805921669660663</v>
      </c>
      <c r="H194" s="9">
        <v>12.65</v>
      </c>
      <c r="I194" s="15">
        <f t="shared" si="20"/>
        <v>1.0634207867183114</v>
      </c>
      <c r="J194" s="16">
        <f t="shared" si="21"/>
        <v>4.727922107445881E-2</v>
      </c>
      <c r="K194" s="15">
        <f t="shared" si="22"/>
        <v>1.0634207867183114</v>
      </c>
      <c r="L194" s="16">
        <f t="shared" si="23"/>
        <v>6.3420786718311417</v>
      </c>
    </row>
    <row r="195" spans="1:12" x14ac:dyDescent="0.3">
      <c r="A195">
        <f t="shared" si="16"/>
        <v>193</v>
      </c>
      <c r="B195" s="7">
        <v>44691</v>
      </c>
      <c r="C195" s="8">
        <v>12.44</v>
      </c>
      <c r="D195" s="34">
        <v>733.19827599999996</v>
      </c>
      <c r="E195" s="12">
        <f t="shared" si="17"/>
        <v>0.36597611144526532</v>
      </c>
      <c r="F195" s="11">
        <f t="shared" si="18"/>
        <v>0.98478501426394394</v>
      </c>
      <c r="G195" s="12">
        <f t="shared" si="19"/>
        <v>-1.5214985736056064</v>
      </c>
      <c r="H195" s="9">
        <v>12.65</v>
      </c>
      <c r="I195" s="15">
        <f t="shared" si="20"/>
        <v>1.0639235637830158</v>
      </c>
      <c r="J195" s="16">
        <f t="shared" si="21"/>
        <v>4.727922107445881E-2</v>
      </c>
      <c r="K195" s="15">
        <f t="shared" si="22"/>
        <v>1.0639235637830158</v>
      </c>
      <c r="L195" s="16">
        <f t="shared" si="23"/>
        <v>6.392356378301578</v>
      </c>
    </row>
    <row r="196" spans="1:12" x14ac:dyDescent="0.3">
      <c r="A196">
        <f t="shared" si="16"/>
        <v>194</v>
      </c>
      <c r="B196" s="7">
        <v>44692</v>
      </c>
      <c r="C196" s="8">
        <v>12.575799999999999</v>
      </c>
      <c r="D196" s="34">
        <v>731.20323399999995</v>
      </c>
      <c r="E196" s="12">
        <f t="shared" si="17"/>
        <v>-0.27210129446622044</v>
      </c>
      <c r="F196" s="11">
        <f t="shared" si="18"/>
        <v>0.98210540149242243</v>
      </c>
      <c r="G196" s="12">
        <f t="shared" si="19"/>
        <v>-1.7894598507577575</v>
      </c>
      <c r="H196" s="9">
        <v>12.65</v>
      </c>
      <c r="I196" s="15">
        <f t="shared" si="20"/>
        <v>1.0644265785568001</v>
      </c>
      <c r="J196" s="16">
        <f t="shared" si="21"/>
        <v>4.727922107445881E-2</v>
      </c>
      <c r="K196" s="15">
        <f t="shared" si="22"/>
        <v>1.0644265785568001</v>
      </c>
      <c r="L196" s="16">
        <f t="shared" si="23"/>
        <v>6.4426578556800118</v>
      </c>
    </row>
    <row r="197" spans="1:12" x14ac:dyDescent="0.3">
      <c r="A197">
        <f t="shared" ref="A197:A260" si="24">+A196+1</f>
        <v>195</v>
      </c>
      <c r="B197" s="7">
        <v>44693</v>
      </c>
      <c r="C197" s="8">
        <v>12.652699999999999</v>
      </c>
      <c r="D197" s="34">
        <v>730.22996899999998</v>
      </c>
      <c r="E197" s="12">
        <f t="shared" ref="E197:E260" si="25">+(D197/D196-1)*100</f>
        <v>-0.13310458088044985</v>
      </c>
      <c r="F197" s="11">
        <f t="shared" ref="F197:F260" si="26">+(1+E197/100)*F196</f>
        <v>0.98079817421396165</v>
      </c>
      <c r="G197" s="12">
        <f t="shared" ref="G197:G260" si="27">+(F197-1)*100</f>
        <v>-1.9201825786038351</v>
      </c>
      <c r="H197" s="9">
        <v>12.65</v>
      </c>
      <c r="I197" s="15">
        <f t="shared" ref="I197:I260" si="28">+((H196/100+1)^(1/252))*I196</f>
        <v>1.0649298311520512</v>
      </c>
      <c r="J197" s="16">
        <f t="shared" ref="J197:J260" si="29">+(I197/I196-1)*100</f>
        <v>4.727922107445881E-2</v>
      </c>
      <c r="K197" s="15">
        <f t="shared" ref="K197:K260" si="30">+(1+J197/100)*K196</f>
        <v>1.0649298311520512</v>
      </c>
      <c r="L197" s="16">
        <f t="shared" ref="L197:L260" si="31">+(K197-1)*100</f>
        <v>6.4929831152051198</v>
      </c>
    </row>
    <row r="198" spans="1:12" x14ac:dyDescent="0.3">
      <c r="A198">
        <f t="shared" si="24"/>
        <v>196</v>
      </c>
      <c r="B198" s="7">
        <v>44694</v>
      </c>
      <c r="C198" s="8">
        <v>12.6913</v>
      </c>
      <c r="D198" s="34">
        <v>729.91610000000003</v>
      </c>
      <c r="E198" s="12">
        <f t="shared" si="25"/>
        <v>-4.2982212908870832E-2</v>
      </c>
      <c r="F198" s="11">
        <f t="shared" si="26"/>
        <v>0.98037660545451466</v>
      </c>
      <c r="G198" s="12">
        <f t="shared" si="27"/>
        <v>-1.962339454548534</v>
      </c>
      <c r="H198" s="9">
        <v>12.65</v>
      </c>
      <c r="I198" s="15">
        <f t="shared" si="28"/>
        <v>1.0654333216812095</v>
      </c>
      <c r="J198" s="16">
        <f t="shared" si="29"/>
        <v>4.727922107445881E-2</v>
      </c>
      <c r="K198" s="15">
        <f t="shared" si="30"/>
        <v>1.0654333216812095</v>
      </c>
      <c r="L198" s="16">
        <f t="shared" si="31"/>
        <v>6.5433321681209522</v>
      </c>
    </row>
    <row r="199" spans="1:12" x14ac:dyDescent="0.3">
      <c r="A199">
        <f t="shared" si="24"/>
        <v>197</v>
      </c>
      <c r="B199" s="7">
        <v>44697</v>
      </c>
      <c r="C199" s="8">
        <v>12.584099999999999</v>
      </c>
      <c r="D199" s="34">
        <v>732.09308599999997</v>
      </c>
      <c r="E199" s="12">
        <f t="shared" si="25"/>
        <v>0.29825153877274246</v>
      </c>
      <c r="F199" s="11">
        <f t="shared" si="26"/>
        <v>0.98330059376605072</v>
      </c>
      <c r="G199" s="12">
        <f t="shared" si="27"/>
        <v>-1.6699406233949277</v>
      </c>
      <c r="H199" s="9">
        <v>12.65</v>
      </c>
      <c r="I199" s="15">
        <f t="shared" si="28"/>
        <v>1.0659370502567682</v>
      </c>
      <c r="J199" s="16">
        <f t="shared" si="29"/>
        <v>4.727922107445881E-2</v>
      </c>
      <c r="K199" s="15">
        <f t="shared" si="30"/>
        <v>1.0659370502567682</v>
      </c>
      <c r="L199" s="16">
        <f t="shared" si="31"/>
        <v>6.5937050256768215</v>
      </c>
    </row>
    <row r="200" spans="1:12" x14ac:dyDescent="0.3">
      <c r="A200">
        <f t="shared" si="24"/>
        <v>198</v>
      </c>
      <c r="B200" s="7">
        <v>44698</v>
      </c>
      <c r="C200" s="8">
        <v>12.523899999999999</v>
      </c>
      <c r="D200" s="34">
        <v>733.46735000000001</v>
      </c>
      <c r="E200" s="12">
        <f t="shared" si="25"/>
        <v>0.18771711224712107</v>
      </c>
      <c r="F200" s="11">
        <f t="shared" si="26"/>
        <v>0.9851464172453771</v>
      </c>
      <c r="G200" s="12">
        <f t="shared" si="27"/>
        <v>-1.4853582754622896</v>
      </c>
      <c r="H200" s="9">
        <v>12.65</v>
      </c>
      <c r="I200" s="15">
        <f t="shared" si="28"/>
        <v>1.0664410169912737</v>
      </c>
      <c r="J200" s="16">
        <f t="shared" si="29"/>
        <v>4.727922107445881E-2</v>
      </c>
      <c r="K200" s="15">
        <f t="shared" si="30"/>
        <v>1.0664410169912737</v>
      </c>
      <c r="L200" s="16">
        <f t="shared" si="31"/>
        <v>6.6441016991273694</v>
      </c>
    </row>
    <row r="201" spans="1:12" x14ac:dyDescent="0.3">
      <c r="A201">
        <f t="shared" si="24"/>
        <v>199</v>
      </c>
      <c r="B201" s="7">
        <v>44699</v>
      </c>
      <c r="C201" s="8">
        <v>12.4976</v>
      </c>
      <c r="D201" s="34">
        <v>734.26093600000002</v>
      </c>
      <c r="E201" s="12">
        <f t="shared" si="25"/>
        <v>0.10819649981692603</v>
      </c>
      <c r="F201" s="11">
        <f t="shared" si="26"/>
        <v>0.98621231118690844</v>
      </c>
      <c r="G201" s="12">
        <f t="shared" si="27"/>
        <v>-1.3787688813091559</v>
      </c>
      <c r="H201" s="9">
        <v>12.65</v>
      </c>
      <c r="I201" s="15">
        <f t="shared" si="28"/>
        <v>1.0669452219973257</v>
      </c>
      <c r="J201" s="16">
        <f t="shared" si="29"/>
        <v>4.727922107445881E-2</v>
      </c>
      <c r="K201" s="15">
        <f t="shared" si="30"/>
        <v>1.0669452219973257</v>
      </c>
      <c r="L201" s="16">
        <f t="shared" si="31"/>
        <v>6.6945221997325666</v>
      </c>
    </row>
    <row r="202" spans="1:12" x14ac:dyDescent="0.3">
      <c r="A202">
        <f t="shared" si="24"/>
        <v>200</v>
      </c>
      <c r="B202" s="7">
        <v>44700</v>
      </c>
      <c r="C202" s="8">
        <v>12.3361</v>
      </c>
      <c r="D202" s="34">
        <v>737.37334899999996</v>
      </c>
      <c r="E202" s="12">
        <f t="shared" si="25"/>
        <v>0.42388377855906434</v>
      </c>
      <c r="F202" s="11">
        <f t="shared" si="26"/>
        <v>0.99039270519618217</v>
      </c>
      <c r="G202" s="12">
        <f t="shared" si="27"/>
        <v>-0.96072948038178341</v>
      </c>
      <c r="H202" s="9">
        <v>12.65</v>
      </c>
      <c r="I202" s="15">
        <f t="shared" si="28"/>
        <v>1.0674496653875771</v>
      </c>
      <c r="J202" s="16">
        <f t="shared" si="29"/>
        <v>4.727922107445881E-2</v>
      </c>
      <c r="K202" s="15">
        <f t="shared" si="30"/>
        <v>1.0674496653875771</v>
      </c>
      <c r="L202" s="16">
        <f t="shared" si="31"/>
        <v>6.7449665387577129</v>
      </c>
    </row>
    <row r="203" spans="1:12" x14ac:dyDescent="0.3">
      <c r="A203">
        <f t="shared" si="24"/>
        <v>201</v>
      </c>
      <c r="B203" s="7">
        <v>44701</v>
      </c>
      <c r="C203" s="8">
        <v>12.2155</v>
      </c>
      <c r="D203" s="34">
        <v>739.78892800000006</v>
      </c>
      <c r="E203" s="12">
        <f t="shared" si="25"/>
        <v>0.32759239309041455</v>
      </c>
      <c r="F203" s="11">
        <f t="shared" si="26"/>
        <v>0.99363715636012728</v>
      </c>
      <c r="G203" s="12">
        <f t="shared" si="27"/>
        <v>-0.63628436398727173</v>
      </c>
      <c r="H203" s="9">
        <v>12.65</v>
      </c>
      <c r="I203" s="15">
        <f t="shared" si="28"/>
        <v>1.0679543472747344</v>
      </c>
      <c r="J203" s="16">
        <f t="shared" si="29"/>
        <v>4.727922107445881E-2</v>
      </c>
      <c r="K203" s="15">
        <f t="shared" si="30"/>
        <v>1.0679543472747344</v>
      </c>
      <c r="L203" s="16">
        <f t="shared" si="31"/>
        <v>6.7954347274734372</v>
      </c>
    </row>
    <row r="204" spans="1:12" x14ac:dyDescent="0.3">
      <c r="A204">
        <f t="shared" si="24"/>
        <v>202</v>
      </c>
      <c r="B204" s="7">
        <v>44704</v>
      </c>
      <c r="C204" s="8">
        <v>12.1778</v>
      </c>
      <c r="D204" s="34">
        <v>740.77700100000004</v>
      </c>
      <c r="E204" s="12">
        <f t="shared" si="25"/>
        <v>0.13356147444261168</v>
      </c>
      <c r="F204" s="11">
        <f t="shared" si="26"/>
        <v>0.99496427279677147</v>
      </c>
      <c r="G204" s="12">
        <f t="shared" si="27"/>
        <v>-0.5035727203228535</v>
      </c>
      <c r="H204" s="9">
        <v>12.65</v>
      </c>
      <c r="I204" s="15">
        <f t="shared" si="28"/>
        <v>1.0684592677715568</v>
      </c>
      <c r="J204" s="16">
        <f t="shared" si="29"/>
        <v>4.727922107445881E-2</v>
      </c>
      <c r="K204" s="15">
        <f t="shared" si="30"/>
        <v>1.0684592677715568</v>
      </c>
      <c r="L204" s="16">
        <f t="shared" si="31"/>
        <v>6.8459267771556753</v>
      </c>
    </row>
    <row r="205" spans="1:12" x14ac:dyDescent="0.3">
      <c r="A205">
        <f t="shared" si="24"/>
        <v>203</v>
      </c>
      <c r="B205" s="7">
        <v>44705</v>
      </c>
      <c r="C205" s="8">
        <v>12.4025</v>
      </c>
      <c r="D205" s="34">
        <v>737.25850300000002</v>
      </c>
      <c r="E205" s="12">
        <f t="shared" si="25"/>
        <v>-0.47497397938249808</v>
      </c>
      <c r="F205" s="11">
        <f t="shared" si="26"/>
        <v>0.99023845139683453</v>
      </c>
      <c r="G205" s="12">
        <f t="shared" si="27"/>
        <v>-0.97615486031654708</v>
      </c>
      <c r="H205" s="9">
        <v>12.65</v>
      </c>
      <c r="I205" s="15">
        <f t="shared" si="28"/>
        <v>1.0689644269908569</v>
      </c>
      <c r="J205" s="16">
        <f t="shared" si="29"/>
        <v>4.727922107445881E-2</v>
      </c>
      <c r="K205" s="15">
        <f t="shared" si="30"/>
        <v>1.0689644269908569</v>
      </c>
      <c r="L205" s="16">
        <f t="shared" si="31"/>
        <v>6.896442699085692</v>
      </c>
    </row>
    <row r="206" spans="1:12" x14ac:dyDescent="0.3">
      <c r="A206">
        <f t="shared" si="24"/>
        <v>204</v>
      </c>
      <c r="B206" s="7">
        <v>44706</v>
      </c>
      <c r="C206" s="8">
        <v>12.426399999999999</v>
      </c>
      <c r="D206" s="34">
        <v>737.19252300000005</v>
      </c>
      <c r="E206" s="12">
        <f t="shared" si="25"/>
        <v>-8.9493711814103705E-3</v>
      </c>
      <c r="F206" s="11">
        <f t="shared" si="26"/>
        <v>0.99014983128223799</v>
      </c>
      <c r="G206" s="12">
        <f t="shared" si="27"/>
        <v>-0.9850168717762009</v>
      </c>
      <c r="H206" s="9">
        <v>12.65</v>
      </c>
      <c r="I206" s="15">
        <f t="shared" si="28"/>
        <v>1.0694698250455013</v>
      </c>
      <c r="J206" s="16">
        <f t="shared" si="29"/>
        <v>4.727922107445881E-2</v>
      </c>
      <c r="K206" s="15">
        <f t="shared" si="30"/>
        <v>1.0694698250455013</v>
      </c>
      <c r="L206" s="16">
        <f t="shared" si="31"/>
        <v>6.9469825045501254</v>
      </c>
    </row>
    <row r="207" spans="1:12" x14ac:dyDescent="0.3">
      <c r="A207">
        <f t="shared" si="24"/>
        <v>205</v>
      </c>
      <c r="B207" s="7">
        <v>44707</v>
      </c>
      <c r="C207" s="8">
        <v>12.2225</v>
      </c>
      <c r="D207" s="34">
        <v>741.023368</v>
      </c>
      <c r="E207" s="12">
        <f t="shared" si="25"/>
        <v>0.51965326295095871</v>
      </c>
      <c r="F207" s="11">
        <f t="shared" si="26"/>
        <v>0.9952951771885995</v>
      </c>
      <c r="G207" s="12">
        <f t="shared" si="27"/>
        <v>-0.47048228114004997</v>
      </c>
      <c r="H207" s="9">
        <v>12.65</v>
      </c>
      <c r="I207" s="15">
        <f t="shared" si="28"/>
        <v>1.0699754620484092</v>
      </c>
      <c r="J207" s="16">
        <f t="shared" si="29"/>
        <v>4.727922107445881E-2</v>
      </c>
      <c r="K207" s="15">
        <f t="shared" si="30"/>
        <v>1.0699754620484092</v>
      </c>
      <c r="L207" s="16">
        <f t="shared" si="31"/>
        <v>6.9975462048409209</v>
      </c>
    </row>
    <row r="208" spans="1:12" x14ac:dyDescent="0.3">
      <c r="A208">
        <f t="shared" si="24"/>
        <v>206</v>
      </c>
      <c r="B208" s="7">
        <v>44708</v>
      </c>
      <c r="C208" s="8">
        <v>12.270899999999999</v>
      </c>
      <c r="D208" s="34">
        <v>740.53337499999998</v>
      </c>
      <c r="E208" s="12">
        <f t="shared" si="25"/>
        <v>-6.6123825665920233E-2</v>
      </c>
      <c r="F208" s="11">
        <f t="shared" si="26"/>
        <v>0.99463704994077395</v>
      </c>
      <c r="G208" s="12">
        <f t="shared" si="27"/>
        <v>-0.5362950059226046</v>
      </c>
      <c r="H208" s="9">
        <v>12.65</v>
      </c>
      <c r="I208" s="15">
        <f t="shared" si="28"/>
        <v>1.0704813381125535</v>
      </c>
      <c r="J208" s="16">
        <f t="shared" si="29"/>
        <v>4.727922107445881E-2</v>
      </c>
      <c r="K208" s="15">
        <f t="shared" si="30"/>
        <v>1.0704813381125535</v>
      </c>
      <c r="L208" s="16">
        <f t="shared" si="31"/>
        <v>7.0481338112553527</v>
      </c>
    </row>
    <row r="209" spans="1:12" x14ac:dyDescent="0.3">
      <c r="A209">
        <f t="shared" si="24"/>
        <v>207</v>
      </c>
      <c r="B209" s="7">
        <v>44711</v>
      </c>
      <c r="C209" s="8">
        <v>12.522600000000001</v>
      </c>
      <c r="D209" s="34">
        <v>736.58684500000004</v>
      </c>
      <c r="E209" s="12">
        <f t="shared" si="25"/>
        <v>-0.532930740630011</v>
      </c>
      <c r="F209" s="11">
        <f t="shared" si="26"/>
        <v>0.98933632334394406</v>
      </c>
      <c r="G209" s="12">
        <f t="shared" si="27"/>
        <v>-1.0663676656055943</v>
      </c>
      <c r="H209" s="9">
        <v>12.65</v>
      </c>
      <c r="I209" s="15">
        <f t="shared" si="28"/>
        <v>1.0709874533509607</v>
      </c>
      <c r="J209" s="16">
        <f t="shared" si="29"/>
        <v>4.727922107445881E-2</v>
      </c>
      <c r="K209" s="15">
        <f t="shared" si="30"/>
        <v>1.0709874533509607</v>
      </c>
      <c r="L209" s="16">
        <f t="shared" si="31"/>
        <v>7.0987453350960683</v>
      </c>
    </row>
    <row r="210" spans="1:12" x14ac:dyDescent="0.3">
      <c r="A210">
        <f t="shared" si="24"/>
        <v>208</v>
      </c>
      <c r="B210" s="7">
        <v>44712</v>
      </c>
      <c r="C210" s="8">
        <v>12.3934</v>
      </c>
      <c r="D210" s="34">
        <v>739.12556400000005</v>
      </c>
      <c r="E210" s="12">
        <f t="shared" si="25"/>
        <v>0.3446598343743279</v>
      </c>
      <c r="F210" s="11">
        <f t="shared" si="26"/>
        <v>0.99274616827738638</v>
      </c>
      <c r="G210" s="12">
        <f t="shared" si="27"/>
        <v>-0.7253831722613624</v>
      </c>
      <c r="H210" s="9">
        <v>12.65</v>
      </c>
      <c r="I210" s="15">
        <f t="shared" si="28"/>
        <v>1.0714938078767102</v>
      </c>
      <c r="J210" s="16">
        <f t="shared" si="29"/>
        <v>4.727922107445881E-2</v>
      </c>
      <c r="K210" s="15">
        <f t="shared" si="30"/>
        <v>1.0714938078767102</v>
      </c>
      <c r="L210" s="16">
        <f t="shared" si="31"/>
        <v>7.1493807876710225</v>
      </c>
    </row>
    <row r="211" spans="1:12" x14ac:dyDescent="0.3">
      <c r="A211">
        <f t="shared" si="24"/>
        <v>209</v>
      </c>
      <c r="B211" s="7">
        <v>44713</v>
      </c>
      <c r="C211" s="8">
        <v>12.5076</v>
      </c>
      <c r="D211" s="34">
        <v>737.53085399999998</v>
      </c>
      <c r="E211" s="12">
        <f t="shared" si="25"/>
        <v>-0.2157563041616184</v>
      </c>
      <c r="F211" s="11">
        <f t="shared" si="26"/>
        <v>0.990604255835005</v>
      </c>
      <c r="G211" s="12">
        <f t="shared" si="27"/>
        <v>-0.93957441649950013</v>
      </c>
      <c r="H211" s="9">
        <v>12.65</v>
      </c>
      <c r="I211" s="15">
        <f t="shared" si="28"/>
        <v>1.0720004018029354</v>
      </c>
      <c r="J211" s="16">
        <f t="shared" si="29"/>
        <v>4.727922107445881E-2</v>
      </c>
      <c r="K211" s="15">
        <f t="shared" si="30"/>
        <v>1.0720004018029354</v>
      </c>
      <c r="L211" s="16">
        <f t="shared" si="31"/>
        <v>7.2000401802935432</v>
      </c>
    </row>
    <row r="212" spans="1:12" x14ac:dyDescent="0.3">
      <c r="A212">
        <f t="shared" si="24"/>
        <v>210</v>
      </c>
      <c r="B212" s="7">
        <v>44714</v>
      </c>
      <c r="C212" s="8">
        <v>12.5923</v>
      </c>
      <c r="D212" s="34">
        <v>736.44493799999998</v>
      </c>
      <c r="E212" s="12">
        <f t="shared" si="25"/>
        <v>-0.14723668767354647</v>
      </c>
      <c r="F212" s="11">
        <f t="shared" si="26"/>
        <v>0.98914572294076031</v>
      </c>
      <c r="G212" s="12">
        <f t="shared" si="27"/>
        <v>-1.0854277059239692</v>
      </c>
      <c r="H212" s="9">
        <v>12.65</v>
      </c>
      <c r="I212" s="15">
        <f t="shared" si="28"/>
        <v>1.0725072352428229</v>
      </c>
      <c r="J212" s="16">
        <f t="shared" si="29"/>
        <v>4.727922107445881E-2</v>
      </c>
      <c r="K212" s="15">
        <f t="shared" si="30"/>
        <v>1.0725072352428229</v>
      </c>
      <c r="L212" s="16">
        <f t="shared" si="31"/>
        <v>7.2507235242822876</v>
      </c>
    </row>
    <row r="213" spans="1:12" x14ac:dyDescent="0.3">
      <c r="A213">
        <f t="shared" si="24"/>
        <v>211</v>
      </c>
      <c r="B213" s="7">
        <v>44715</v>
      </c>
      <c r="C213" s="8">
        <v>12.5724</v>
      </c>
      <c r="D213" s="34">
        <v>737.12710800000002</v>
      </c>
      <c r="E213" s="12">
        <f t="shared" si="25"/>
        <v>9.2630143110583596E-2</v>
      </c>
      <c r="F213" s="11">
        <f t="shared" si="26"/>
        <v>0.99006197003949259</v>
      </c>
      <c r="G213" s="12">
        <f t="shared" si="27"/>
        <v>-0.99380299605074107</v>
      </c>
      <c r="H213" s="9">
        <v>12.65</v>
      </c>
      <c r="I213" s="15">
        <f t="shared" si="28"/>
        <v>1.0730143083096129</v>
      </c>
      <c r="J213" s="16">
        <f t="shared" si="29"/>
        <v>4.727922107445881E-2</v>
      </c>
      <c r="K213" s="15">
        <f t="shared" si="30"/>
        <v>1.0730143083096129</v>
      </c>
      <c r="L213" s="16">
        <f t="shared" si="31"/>
        <v>7.3014308309612863</v>
      </c>
    </row>
    <row r="214" spans="1:12" x14ac:dyDescent="0.3">
      <c r="A214">
        <f t="shared" si="24"/>
        <v>212</v>
      </c>
      <c r="B214" s="7">
        <v>44718</v>
      </c>
      <c r="C214" s="8">
        <v>12.607200000000001</v>
      </c>
      <c r="D214" s="34">
        <v>736.88769300000001</v>
      </c>
      <c r="E214" s="12">
        <f t="shared" si="25"/>
        <v>-3.2479472997481995E-2</v>
      </c>
      <c r="F214" s="11">
        <f t="shared" si="26"/>
        <v>0.98974040312927525</v>
      </c>
      <c r="G214" s="12">
        <f t="shared" si="27"/>
        <v>-1.0259596870724752</v>
      </c>
      <c r="H214" s="9">
        <v>12.65</v>
      </c>
      <c r="I214" s="15">
        <f t="shared" si="28"/>
        <v>1.0735216211165992</v>
      </c>
      <c r="J214" s="16">
        <f t="shared" si="29"/>
        <v>4.727922107445881E-2</v>
      </c>
      <c r="K214" s="15">
        <f t="shared" si="30"/>
        <v>1.0735216211165992</v>
      </c>
      <c r="L214" s="16">
        <f t="shared" si="31"/>
        <v>7.3521621116599212</v>
      </c>
    </row>
    <row r="215" spans="1:12" x14ac:dyDescent="0.3">
      <c r="A215">
        <f t="shared" si="24"/>
        <v>213</v>
      </c>
      <c r="B215" s="7">
        <v>44719</v>
      </c>
      <c r="C215" s="8">
        <v>12.790800000000001</v>
      </c>
      <c r="D215" s="34">
        <v>734.15778499999999</v>
      </c>
      <c r="E215" s="12">
        <f t="shared" si="25"/>
        <v>-0.37046459398528686</v>
      </c>
      <c r="F215" s="11">
        <f t="shared" si="26"/>
        <v>0.98607376536331404</v>
      </c>
      <c r="G215" s="12">
        <f t="shared" si="27"/>
        <v>-1.3926234636685964</v>
      </c>
      <c r="H215" s="9">
        <v>12.65</v>
      </c>
      <c r="I215" s="15">
        <f t="shared" si="28"/>
        <v>1.074029173777129</v>
      </c>
      <c r="J215" s="16">
        <f t="shared" si="29"/>
        <v>4.727922107445881E-2</v>
      </c>
      <c r="K215" s="15">
        <f t="shared" si="30"/>
        <v>1.074029173777129</v>
      </c>
      <c r="L215" s="16">
        <f t="shared" si="31"/>
        <v>7.4029173777129031</v>
      </c>
    </row>
    <row r="216" spans="1:12" x14ac:dyDescent="0.3">
      <c r="A216">
        <f t="shared" si="24"/>
        <v>214</v>
      </c>
      <c r="B216" s="7">
        <v>44720</v>
      </c>
      <c r="C216" s="8">
        <v>12.815099999999999</v>
      </c>
      <c r="D216" s="34">
        <v>734.103026</v>
      </c>
      <c r="E216" s="12">
        <f t="shared" si="25"/>
        <v>-7.4587508460455254E-3</v>
      </c>
      <c r="F216" s="11">
        <f t="shared" si="26"/>
        <v>0.98600021657799741</v>
      </c>
      <c r="G216" s="12">
        <f t="shared" si="27"/>
        <v>-1.3999783422002587</v>
      </c>
      <c r="H216" s="9">
        <v>12.65</v>
      </c>
      <c r="I216" s="15">
        <f t="shared" si="28"/>
        <v>1.0745369664046034</v>
      </c>
      <c r="J216" s="16">
        <f t="shared" si="29"/>
        <v>4.727922107445881E-2</v>
      </c>
      <c r="K216" s="15">
        <f t="shared" si="30"/>
        <v>1.0745369664046034</v>
      </c>
      <c r="L216" s="16">
        <f t="shared" si="31"/>
        <v>7.4536966404603389</v>
      </c>
    </row>
    <row r="217" spans="1:12" x14ac:dyDescent="0.3">
      <c r="A217">
        <f t="shared" si="24"/>
        <v>215</v>
      </c>
      <c r="B217" s="7">
        <v>44721</v>
      </c>
      <c r="C217" s="8">
        <v>12.620200000000001</v>
      </c>
      <c r="D217" s="34">
        <v>737.71203000000003</v>
      </c>
      <c r="E217" s="12">
        <f t="shared" si="25"/>
        <v>0.49162091316594658</v>
      </c>
      <c r="F217" s="11">
        <f t="shared" si="26"/>
        <v>0.99084759984655635</v>
      </c>
      <c r="G217" s="12">
        <f t="shared" si="27"/>
        <v>-0.91524001534436517</v>
      </c>
      <c r="H217" s="9">
        <v>12.65</v>
      </c>
      <c r="I217" s="15">
        <f t="shared" si="28"/>
        <v>1.0750449991124766</v>
      </c>
      <c r="J217" s="16">
        <f t="shared" si="29"/>
        <v>4.727922107445881E-2</v>
      </c>
      <c r="K217" s="15">
        <f t="shared" si="30"/>
        <v>1.0750449991124766</v>
      </c>
      <c r="L217" s="16">
        <f t="shared" si="31"/>
        <v>7.504499911247664</v>
      </c>
    </row>
    <row r="218" spans="1:12" x14ac:dyDescent="0.3">
      <c r="A218">
        <f t="shared" si="24"/>
        <v>216</v>
      </c>
      <c r="B218" s="7">
        <v>44722</v>
      </c>
      <c r="C218" s="8">
        <v>12.624599999999999</v>
      </c>
      <c r="D218" s="34">
        <v>737.98635400000001</v>
      </c>
      <c r="E218" s="12">
        <f t="shared" si="25"/>
        <v>3.7185783726467747E-2</v>
      </c>
      <c r="F218" s="11">
        <f t="shared" si="26"/>
        <v>0.99121605429209414</v>
      </c>
      <c r="G218" s="12">
        <f t="shared" si="27"/>
        <v>-0.87839457079058603</v>
      </c>
      <c r="H218" s="9">
        <v>12.65</v>
      </c>
      <c r="I218" s="15">
        <f t="shared" si="28"/>
        <v>1.0755532720142569</v>
      </c>
      <c r="J218" s="16">
        <f t="shared" si="29"/>
        <v>4.727922107445881E-2</v>
      </c>
      <c r="K218" s="15">
        <f t="shared" si="30"/>
        <v>1.0755532720142569</v>
      </c>
      <c r="L218" s="16">
        <f t="shared" si="31"/>
        <v>7.5553272014256878</v>
      </c>
    </row>
    <row r="219" spans="1:12" x14ac:dyDescent="0.3">
      <c r="A219">
        <f t="shared" si="24"/>
        <v>217</v>
      </c>
      <c r="B219" s="7">
        <v>44725</v>
      </c>
      <c r="C219" s="8">
        <v>12.8751</v>
      </c>
      <c r="D219" s="34">
        <v>734.16086900000005</v>
      </c>
      <c r="E219" s="12">
        <f t="shared" si="25"/>
        <v>-0.5183679859749768</v>
      </c>
      <c r="F219" s="11">
        <f t="shared" si="26"/>
        <v>0.98607790759479963</v>
      </c>
      <c r="G219" s="12">
        <f t="shared" si="27"/>
        <v>-1.392209240520037</v>
      </c>
      <c r="H219" s="9">
        <v>12.65</v>
      </c>
      <c r="I219" s="15">
        <f t="shared" si="28"/>
        <v>1.0760617852235062</v>
      </c>
      <c r="J219" s="16">
        <f t="shared" si="29"/>
        <v>4.727922107445881E-2</v>
      </c>
      <c r="K219" s="15">
        <f t="shared" si="30"/>
        <v>1.0760617852235062</v>
      </c>
      <c r="L219" s="16">
        <f t="shared" si="31"/>
        <v>7.6061785223506151</v>
      </c>
    </row>
    <row r="220" spans="1:12" x14ac:dyDescent="0.3">
      <c r="A220">
        <f t="shared" si="24"/>
        <v>218</v>
      </c>
      <c r="B220" s="7">
        <v>44726</v>
      </c>
      <c r="C220" s="8">
        <v>13.2135</v>
      </c>
      <c r="D220" s="34">
        <v>728.93344300000001</v>
      </c>
      <c r="E220" s="12">
        <f t="shared" si="25"/>
        <v>-0.71202732544439762</v>
      </c>
      <c r="F220" s="11">
        <f t="shared" si="26"/>
        <v>0.97905676344255432</v>
      </c>
      <c r="G220" s="12">
        <f t="shared" si="27"/>
        <v>-2.0943236557445677</v>
      </c>
      <c r="H220" s="9">
        <v>12.65</v>
      </c>
      <c r="I220" s="15">
        <f t="shared" si="28"/>
        <v>1.0765705388538398</v>
      </c>
      <c r="J220" s="16">
        <f t="shared" si="29"/>
        <v>4.727922107445881E-2</v>
      </c>
      <c r="K220" s="15">
        <f t="shared" si="30"/>
        <v>1.0765705388538398</v>
      </c>
      <c r="L220" s="16">
        <f t="shared" si="31"/>
        <v>7.6570538853839798</v>
      </c>
    </row>
    <row r="221" spans="1:12" x14ac:dyDescent="0.3">
      <c r="A221">
        <f t="shared" si="24"/>
        <v>219</v>
      </c>
      <c r="B221" s="7">
        <v>44727</v>
      </c>
      <c r="C221" s="8">
        <v>12.8561</v>
      </c>
      <c r="D221" s="34">
        <v>735.18162600000005</v>
      </c>
      <c r="E221" s="12">
        <f t="shared" si="25"/>
        <v>0.85716783336007296</v>
      </c>
      <c r="F221" s="11">
        <f t="shared" si="26"/>
        <v>0.98744892308912013</v>
      </c>
      <c r="G221" s="12">
        <f t="shared" si="27"/>
        <v>-1.2551076910879866</v>
      </c>
      <c r="H221" s="9">
        <v>12.65</v>
      </c>
      <c r="I221" s="15">
        <f t="shared" si="28"/>
        <v>1.0770795330189269</v>
      </c>
      <c r="J221" s="16">
        <f t="shared" si="29"/>
        <v>4.727922107445881E-2</v>
      </c>
      <c r="K221" s="15">
        <f t="shared" si="30"/>
        <v>1.0770795330189269</v>
      </c>
      <c r="L221" s="16">
        <f t="shared" si="31"/>
        <v>7.7079533018926893</v>
      </c>
    </row>
    <row r="222" spans="1:12" x14ac:dyDescent="0.3">
      <c r="A222">
        <f t="shared" si="24"/>
        <v>220</v>
      </c>
      <c r="B222" s="7">
        <v>44729</v>
      </c>
      <c r="C222" s="8">
        <v>12.623699999999999</v>
      </c>
      <c r="D222" s="34">
        <v>739.39535999999998</v>
      </c>
      <c r="E222" s="12">
        <f t="shared" si="25"/>
        <v>0.57315551028200851</v>
      </c>
      <c r="F222" s="11">
        <f t="shared" si="26"/>
        <v>0.99310854100302581</v>
      </c>
      <c r="G222" s="12">
        <f t="shared" si="27"/>
        <v>-0.68914589969741868</v>
      </c>
      <c r="H222" s="9">
        <v>13.15</v>
      </c>
      <c r="I222" s="15">
        <f t="shared" si="28"/>
        <v>1.0775887678324907</v>
      </c>
      <c r="J222" s="16">
        <f t="shared" si="29"/>
        <v>4.727922107445881E-2</v>
      </c>
      <c r="K222" s="15">
        <f t="shared" si="30"/>
        <v>1.0775887678324907</v>
      </c>
      <c r="L222" s="16">
        <f t="shared" si="31"/>
        <v>7.758876783249069</v>
      </c>
    </row>
    <row r="223" spans="1:12" x14ac:dyDescent="0.3">
      <c r="A223">
        <f t="shared" si="24"/>
        <v>221</v>
      </c>
      <c r="B223" s="7">
        <v>44732</v>
      </c>
      <c r="C223" s="8">
        <v>12.57</v>
      </c>
      <c r="D223" s="34">
        <v>740.63939800000003</v>
      </c>
      <c r="E223" s="12">
        <f t="shared" si="25"/>
        <v>0.16825071772157418</v>
      </c>
      <c r="F223" s="11">
        <f t="shared" si="26"/>
        <v>0.99477945325101769</v>
      </c>
      <c r="G223" s="12">
        <f t="shared" si="27"/>
        <v>-0.52205467489823132</v>
      </c>
      <c r="H223" s="9">
        <v>13.15</v>
      </c>
      <c r="I223" s="15">
        <f t="shared" si="28"/>
        <v>1.0781171903180422</v>
      </c>
      <c r="J223" s="16">
        <f t="shared" si="29"/>
        <v>4.9037490119197003E-2</v>
      </c>
      <c r="K223" s="15">
        <f t="shared" si="30"/>
        <v>1.0781171903180422</v>
      </c>
      <c r="L223" s="16">
        <f t="shared" si="31"/>
        <v>7.8117190318042207</v>
      </c>
    </row>
    <row r="224" spans="1:12" x14ac:dyDescent="0.3">
      <c r="A224">
        <f t="shared" si="24"/>
        <v>222</v>
      </c>
      <c r="B224" s="7">
        <v>44733</v>
      </c>
      <c r="C224" s="8">
        <v>12.572699999999999</v>
      </c>
      <c r="D224" s="34">
        <v>740.94248400000004</v>
      </c>
      <c r="E224" s="12">
        <f t="shared" si="25"/>
        <v>4.092220867786267E-2</v>
      </c>
      <c r="F224" s="11">
        <f t="shared" si="26"/>
        <v>0.99518653897476161</v>
      </c>
      <c r="G224" s="12">
        <f t="shared" si="27"/>
        <v>-0.48134610252383858</v>
      </c>
      <c r="H224" s="9">
        <v>13.15</v>
      </c>
      <c r="I224" s="15">
        <f t="shared" si="28"/>
        <v>1.0786458719287177</v>
      </c>
      <c r="J224" s="16">
        <f t="shared" si="29"/>
        <v>4.9037490119197003E-2</v>
      </c>
      <c r="K224" s="15">
        <f t="shared" si="30"/>
        <v>1.0786458719287177</v>
      </c>
      <c r="L224" s="16">
        <f t="shared" si="31"/>
        <v>7.8645871928717748</v>
      </c>
    </row>
    <row r="225" spans="1:12" x14ac:dyDescent="0.3">
      <c r="A225">
        <f t="shared" si="24"/>
        <v>223</v>
      </c>
      <c r="B225" s="7">
        <v>44734</v>
      </c>
      <c r="C225" s="8">
        <v>12.4215</v>
      </c>
      <c r="D225" s="34">
        <v>743.813537</v>
      </c>
      <c r="E225" s="12">
        <f t="shared" si="25"/>
        <v>0.38748662170111636</v>
      </c>
      <c r="F225" s="11">
        <f t="shared" si="26"/>
        <v>0.99904275367425921</v>
      </c>
      <c r="G225" s="12">
        <f t="shared" si="27"/>
        <v>-9.5724632574079038E-2</v>
      </c>
      <c r="H225" s="9">
        <v>13.15</v>
      </c>
      <c r="I225" s="15">
        <f t="shared" si="28"/>
        <v>1.0791748127915859</v>
      </c>
      <c r="J225" s="16">
        <f t="shared" si="29"/>
        <v>4.9037490119197003E-2</v>
      </c>
      <c r="K225" s="15">
        <f t="shared" si="30"/>
        <v>1.0791748127915859</v>
      </c>
      <c r="L225" s="16">
        <f t="shared" si="31"/>
        <v>7.9174812791585891</v>
      </c>
    </row>
    <row r="226" spans="1:12" x14ac:dyDescent="0.3">
      <c r="A226">
        <f t="shared" si="24"/>
        <v>224</v>
      </c>
      <c r="B226" s="7">
        <v>44735</v>
      </c>
      <c r="C226" s="8">
        <v>12.336499999999999</v>
      </c>
      <c r="D226" s="34">
        <v>745.58111599999995</v>
      </c>
      <c r="E226" s="12">
        <f t="shared" si="25"/>
        <v>0.23763737981015165</v>
      </c>
      <c r="F226" s="11">
        <f t="shared" si="26"/>
        <v>1.001416852697274</v>
      </c>
      <c r="G226" s="12">
        <f t="shared" si="27"/>
        <v>0.14168526972739848</v>
      </c>
      <c r="H226" s="9">
        <v>13.15</v>
      </c>
      <c r="I226" s="15">
        <f t="shared" si="28"/>
        <v>1.0797040130337774</v>
      </c>
      <c r="J226" s="16">
        <f t="shared" si="29"/>
        <v>4.9037490119197003E-2</v>
      </c>
      <c r="K226" s="15">
        <f t="shared" si="30"/>
        <v>1.0797040130337774</v>
      </c>
      <c r="L226" s="16">
        <f t="shared" si="31"/>
        <v>7.9704013033777388</v>
      </c>
    </row>
    <row r="227" spans="1:12" x14ac:dyDescent="0.3">
      <c r="A227">
        <f t="shared" si="24"/>
        <v>225</v>
      </c>
      <c r="B227" s="7">
        <v>44736</v>
      </c>
      <c r="C227" s="8">
        <v>12.635400000000001</v>
      </c>
      <c r="D227" s="34">
        <v>740.94750499999998</v>
      </c>
      <c r="E227" s="12">
        <f t="shared" si="25"/>
        <v>-0.62147644308093719</v>
      </c>
      <c r="F227" s="11">
        <f t="shared" si="26"/>
        <v>0.99519328286071784</v>
      </c>
      <c r="G227" s="12">
        <f t="shared" si="27"/>
        <v>-0.48067171392821573</v>
      </c>
      <c r="H227" s="9">
        <v>13.15</v>
      </c>
      <c r="I227" s="15">
        <f t="shared" si="28"/>
        <v>1.0802334727824854</v>
      </c>
      <c r="J227" s="16">
        <f t="shared" si="29"/>
        <v>4.9037490119197003E-2</v>
      </c>
      <c r="K227" s="15">
        <f t="shared" si="30"/>
        <v>1.0802334727824854</v>
      </c>
      <c r="L227" s="16">
        <f t="shared" si="31"/>
        <v>8.0233472782485382</v>
      </c>
    </row>
    <row r="228" spans="1:12" x14ac:dyDescent="0.3">
      <c r="A228">
        <f t="shared" si="24"/>
        <v>226</v>
      </c>
      <c r="B228" s="7">
        <v>44739</v>
      </c>
      <c r="C228" s="8">
        <v>12.6631</v>
      </c>
      <c r="D228" s="34">
        <v>740.83898099999999</v>
      </c>
      <c r="E228" s="12">
        <f t="shared" si="25"/>
        <v>-1.464665165449297E-2</v>
      </c>
      <c r="F228" s="11">
        <f t="shared" si="26"/>
        <v>0.99504752036728827</v>
      </c>
      <c r="G228" s="12">
        <f t="shared" si="27"/>
        <v>-0.4952479632711726</v>
      </c>
      <c r="H228" s="9">
        <v>13.15</v>
      </c>
      <c r="I228" s="15">
        <f t="shared" si="28"/>
        <v>1.0807631921649654</v>
      </c>
      <c r="J228" s="16">
        <f t="shared" si="29"/>
        <v>4.9037490119197003E-2</v>
      </c>
      <c r="K228" s="15">
        <f t="shared" si="30"/>
        <v>1.0807631921649654</v>
      </c>
      <c r="L228" s="16">
        <f t="shared" si="31"/>
        <v>8.0763192164965414</v>
      </c>
    </row>
    <row r="229" spans="1:12" x14ac:dyDescent="0.3">
      <c r="A229">
        <f t="shared" si="24"/>
        <v>227</v>
      </c>
      <c r="B229" s="7">
        <v>44740</v>
      </c>
      <c r="C229" s="8">
        <v>12.98</v>
      </c>
      <c r="D229" s="34">
        <v>735.97845800000005</v>
      </c>
      <c r="E229" s="12">
        <f t="shared" si="25"/>
        <v>-0.65608359234001767</v>
      </c>
      <c r="F229" s="11">
        <f t="shared" si="26"/>
        <v>0.98851917685017232</v>
      </c>
      <c r="G229" s="12">
        <f t="shared" si="27"/>
        <v>-1.1480823149827679</v>
      </c>
      <c r="H229" s="9">
        <v>13.15</v>
      </c>
      <c r="I229" s="15">
        <f t="shared" si="28"/>
        <v>1.0812931713085352</v>
      </c>
      <c r="J229" s="16">
        <f t="shared" si="29"/>
        <v>4.9037490119197003E-2</v>
      </c>
      <c r="K229" s="15">
        <f t="shared" si="30"/>
        <v>1.0812931713085352</v>
      </c>
      <c r="L229" s="16">
        <f t="shared" si="31"/>
        <v>8.1293171308535186</v>
      </c>
    </row>
    <row r="230" spans="1:12" x14ac:dyDescent="0.3">
      <c r="A230">
        <f t="shared" si="24"/>
        <v>228</v>
      </c>
      <c r="B230" s="7">
        <v>44741</v>
      </c>
      <c r="C230" s="8">
        <v>12.978</v>
      </c>
      <c r="D230" s="34">
        <v>736.367661</v>
      </c>
      <c r="E230" s="12">
        <f t="shared" si="25"/>
        <v>5.2882390207131813E-2</v>
      </c>
      <c r="F230" s="11">
        <f t="shared" si="26"/>
        <v>0.98904192941854652</v>
      </c>
      <c r="G230" s="12">
        <f t="shared" si="27"/>
        <v>-1.0958070581453483</v>
      </c>
      <c r="H230" s="9">
        <v>13.15</v>
      </c>
      <c r="I230" s="15">
        <f t="shared" si="28"/>
        <v>1.0818234103405753</v>
      </c>
      <c r="J230" s="16">
        <f t="shared" si="29"/>
        <v>4.9037490119197003E-2</v>
      </c>
      <c r="K230" s="15">
        <f t="shared" si="30"/>
        <v>1.0818234103405753</v>
      </c>
      <c r="L230" s="16">
        <f t="shared" si="31"/>
        <v>8.1823410340575276</v>
      </c>
    </row>
    <row r="231" spans="1:12" x14ac:dyDescent="0.3">
      <c r="A231">
        <f t="shared" si="24"/>
        <v>229</v>
      </c>
      <c r="B231" s="7">
        <v>44742</v>
      </c>
      <c r="C231" s="8">
        <v>12.817500000000001</v>
      </c>
      <c r="D231" s="34">
        <v>739.35153200000002</v>
      </c>
      <c r="E231" s="12">
        <f t="shared" si="25"/>
        <v>0.40521483465851826</v>
      </c>
      <c r="F231" s="11">
        <f t="shared" si="26"/>
        <v>0.9930496740375433</v>
      </c>
      <c r="G231" s="12">
        <f t="shared" si="27"/>
        <v>-0.69503259624567049</v>
      </c>
      <c r="H231" s="9">
        <v>13.15</v>
      </c>
      <c r="I231" s="15">
        <f t="shared" si="28"/>
        <v>1.0823539093885282</v>
      </c>
      <c r="J231" s="16">
        <f t="shared" si="29"/>
        <v>4.9037490119197003E-2</v>
      </c>
      <c r="K231" s="15">
        <f t="shared" si="30"/>
        <v>1.0823539093885282</v>
      </c>
      <c r="L231" s="16">
        <f t="shared" si="31"/>
        <v>8.2353909388528166</v>
      </c>
    </row>
    <row r="232" spans="1:12" x14ac:dyDescent="0.3">
      <c r="A232">
        <f t="shared" si="24"/>
        <v>230</v>
      </c>
      <c r="B232" s="7">
        <v>44743</v>
      </c>
      <c r="C232" s="8">
        <v>12.734500000000001</v>
      </c>
      <c r="D232" s="34">
        <v>741.06771300000003</v>
      </c>
      <c r="E232" s="12">
        <f t="shared" si="25"/>
        <v>0.23211975977890376</v>
      </c>
      <c r="F232" s="11">
        <f t="shared" si="26"/>
        <v>0.99535473855540446</v>
      </c>
      <c r="G232" s="12">
        <f t="shared" si="27"/>
        <v>-0.46452614445955387</v>
      </c>
      <c r="H232" s="9">
        <v>13.15</v>
      </c>
      <c r="I232" s="15">
        <f t="shared" si="28"/>
        <v>1.0828846685798994</v>
      </c>
      <c r="J232" s="16">
        <f t="shared" si="29"/>
        <v>4.9037490119197003E-2</v>
      </c>
      <c r="K232" s="15">
        <f t="shared" si="30"/>
        <v>1.0828846685798994</v>
      </c>
      <c r="L232" s="16">
        <f t="shared" si="31"/>
        <v>8.2884668579899401</v>
      </c>
    </row>
    <row r="233" spans="1:12" x14ac:dyDescent="0.3">
      <c r="A233">
        <f t="shared" si="24"/>
        <v>231</v>
      </c>
      <c r="B233" s="7">
        <v>44746</v>
      </c>
      <c r="C233" s="8">
        <v>12.844099999999999</v>
      </c>
      <c r="D233" s="34">
        <v>739.624189</v>
      </c>
      <c r="E233" s="12">
        <f t="shared" si="25"/>
        <v>-0.19478975735649495</v>
      </c>
      <c r="F233" s="11">
        <f t="shared" si="26"/>
        <v>0.99341588947533599</v>
      </c>
      <c r="G233" s="12">
        <f t="shared" si="27"/>
        <v>-0.65841105246640108</v>
      </c>
      <c r="H233" s="9">
        <v>13.15</v>
      </c>
      <c r="I233" s="15">
        <f t="shared" si="28"/>
        <v>1.0834156880422565</v>
      </c>
      <c r="J233" s="16">
        <f t="shared" si="29"/>
        <v>4.9037490119197003E-2</v>
      </c>
      <c r="K233" s="15">
        <f t="shared" si="30"/>
        <v>1.0834156880422565</v>
      </c>
      <c r="L233" s="16">
        <f t="shared" si="31"/>
        <v>8.3415688042256519</v>
      </c>
    </row>
    <row r="234" spans="1:12" x14ac:dyDescent="0.3">
      <c r="A234">
        <f t="shared" si="24"/>
        <v>232</v>
      </c>
      <c r="B234" s="7">
        <v>44747</v>
      </c>
      <c r="C234" s="8">
        <v>12.959199999999999</v>
      </c>
      <c r="D234" s="34">
        <v>738.10133800000006</v>
      </c>
      <c r="E234" s="12">
        <f t="shared" si="25"/>
        <v>-0.20589524012983862</v>
      </c>
      <c r="F234" s="11">
        <f t="shared" si="26"/>
        <v>0.9913704934442128</v>
      </c>
      <c r="G234" s="12">
        <f t="shared" si="27"/>
        <v>-0.8629506555787203</v>
      </c>
      <c r="H234" s="9">
        <v>13.15</v>
      </c>
      <c r="I234" s="15">
        <f t="shared" si="28"/>
        <v>1.0839469679032301</v>
      </c>
      <c r="J234" s="16">
        <f t="shared" si="29"/>
        <v>4.9037490119197003E-2</v>
      </c>
      <c r="K234" s="15">
        <f t="shared" si="30"/>
        <v>1.0839469679032301</v>
      </c>
      <c r="L234" s="16">
        <f t="shared" si="31"/>
        <v>8.3946967903230085</v>
      </c>
    </row>
    <row r="235" spans="1:12" x14ac:dyDescent="0.3">
      <c r="A235">
        <f t="shared" si="24"/>
        <v>233</v>
      </c>
      <c r="B235" s="7">
        <v>44748</v>
      </c>
      <c r="C235" s="8">
        <v>12.991</v>
      </c>
      <c r="D235" s="34">
        <v>737.94134499999996</v>
      </c>
      <c r="E235" s="12">
        <f t="shared" si="25"/>
        <v>-2.1676291826489003E-2</v>
      </c>
      <c r="F235" s="11">
        <f t="shared" si="26"/>
        <v>0.99115560108297207</v>
      </c>
      <c r="G235" s="12">
        <f t="shared" si="27"/>
        <v>-0.88443989170279291</v>
      </c>
      <c r="H235" s="9">
        <v>13.15</v>
      </c>
      <c r="I235" s="15">
        <f t="shared" si="28"/>
        <v>1.0844785082905131</v>
      </c>
      <c r="J235" s="16">
        <f t="shared" si="29"/>
        <v>4.9037490119197003E-2</v>
      </c>
      <c r="K235" s="15">
        <f t="shared" si="30"/>
        <v>1.0844785082905131</v>
      </c>
      <c r="L235" s="16">
        <f t="shared" si="31"/>
        <v>8.4478508290513066</v>
      </c>
    </row>
    <row r="236" spans="1:12" x14ac:dyDescent="0.3">
      <c r="A236">
        <f t="shared" si="24"/>
        <v>234</v>
      </c>
      <c r="B236" s="7">
        <v>44749</v>
      </c>
      <c r="C236" s="8">
        <v>12.9034</v>
      </c>
      <c r="D236" s="34">
        <v>739.72290699999996</v>
      </c>
      <c r="E236" s="12">
        <f t="shared" si="25"/>
        <v>0.24142325295515299</v>
      </c>
      <c r="F236" s="11">
        <f t="shared" si="26"/>
        <v>0.99354848117695382</v>
      </c>
      <c r="G236" s="12">
        <f t="shared" si="27"/>
        <v>-0.64515188230461762</v>
      </c>
      <c r="H236" s="9">
        <v>13.15</v>
      </c>
      <c r="I236" s="15">
        <f t="shared" si="28"/>
        <v>1.0850103093318608</v>
      </c>
      <c r="J236" s="16">
        <f t="shared" si="29"/>
        <v>4.9037490119197003E-2</v>
      </c>
      <c r="K236" s="15">
        <f t="shared" si="30"/>
        <v>1.0850103093318608</v>
      </c>
      <c r="L236" s="16">
        <f t="shared" si="31"/>
        <v>8.5010309331860832</v>
      </c>
    </row>
    <row r="237" spans="1:12" x14ac:dyDescent="0.3">
      <c r="A237">
        <f t="shared" si="24"/>
        <v>235</v>
      </c>
      <c r="B237" s="7">
        <v>44750</v>
      </c>
      <c r="C237" s="8">
        <v>13.063000000000001</v>
      </c>
      <c r="D237" s="34">
        <v>737.49093100000005</v>
      </c>
      <c r="E237" s="12">
        <f t="shared" si="25"/>
        <v>-0.3017313616867523</v>
      </c>
      <c r="F237" s="11">
        <f t="shared" si="26"/>
        <v>0.99055063381568054</v>
      </c>
      <c r="G237" s="12">
        <f t="shared" si="27"/>
        <v>-0.94493661843194632</v>
      </c>
      <c r="H237" s="9">
        <v>13.15</v>
      </c>
      <c r="I237" s="15">
        <f t="shared" si="28"/>
        <v>1.0855423711550918</v>
      </c>
      <c r="J237" s="16">
        <f t="shared" si="29"/>
        <v>4.9037490119197003E-2</v>
      </c>
      <c r="K237" s="15">
        <f t="shared" si="30"/>
        <v>1.0855423711550918</v>
      </c>
      <c r="L237" s="16">
        <f t="shared" si="31"/>
        <v>8.5542371155091779</v>
      </c>
    </row>
    <row r="238" spans="1:12" x14ac:dyDescent="0.3">
      <c r="A238">
        <f t="shared" si="24"/>
        <v>236</v>
      </c>
      <c r="B238" s="7">
        <v>44753</v>
      </c>
      <c r="C238" s="8">
        <v>13.31</v>
      </c>
      <c r="D238" s="34">
        <v>733.87400000000002</v>
      </c>
      <c r="E238" s="12">
        <f t="shared" si="25"/>
        <v>-0.49043735291709467</v>
      </c>
      <c r="F238" s="11">
        <f t="shared" si="26"/>
        <v>0.98569260350789145</v>
      </c>
      <c r="G238" s="12">
        <f t="shared" si="27"/>
        <v>-1.4307396492108548</v>
      </c>
      <c r="H238" s="9">
        <v>13.15</v>
      </c>
      <c r="I238" s="15">
        <f t="shared" si="28"/>
        <v>1.0860746938880868</v>
      </c>
      <c r="J238" s="16">
        <f t="shared" si="29"/>
        <v>4.9037490119197003E-2</v>
      </c>
      <c r="K238" s="15">
        <f t="shared" si="30"/>
        <v>1.0860746938880868</v>
      </c>
      <c r="L238" s="16">
        <f t="shared" si="31"/>
        <v>8.6074693888086742</v>
      </c>
    </row>
    <row r="239" spans="1:12" x14ac:dyDescent="0.3">
      <c r="A239">
        <f t="shared" si="24"/>
        <v>237</v>
      </c>
      <c r="B239" s="7">
        <v>44754</v>
      </c>
      <c r="C239" s="8">
        <v>13.132999999999999</v>
      </c>
      <c r="D239" s="34">
        <v>737.08119699999997</v>
      </c>
      <c r="E239" s="12">
        <f t="shared" si="25"/>
        <v>0.43702284043309891</v>
      </c>
      <c r="F239" s="11">
        <f t="shared" si="26"/>
        <v>0.9900003053216806</v>
      </c>
      <c r="G239" s="12">
        <f t="shared" si="27"/>
        <v>-0.99996946783194041</v>
      </c>
      <c r="H239" s="9">
        <v>13.15</v>
      </c>
      <c r="I239" s="15">
        <f t="shared" si="28"/>
        <v>1.0866072776587892</v>
      </c>
      <c r="J239" s="16">
        <f t="shared" si="29"/>
        <v>4.9037490119197003E-2</v>
      </c>
      <c r="K239" s="15">
        <f t="shared" si="30"/>
        <v>1.0866072776587892</v>
      </c>
      <c r="L239" s="16">
        <f t="shared" si="31"/>
        <v>8.6607277658789172</v>
      </c>
    </row>
    <row r="240" spans="1:12" x14ac:dyDescent="0.3">
      <c r="A240">
        <f t="shared" si="24"/>
        <v>238</v>
      </c>
      <c r="B240" s="7">
        <v>44755</v>
      </c>
      <c r="C240" s="8">
        <v>13.1629</v>
      </c>
      <c r="D240" s="34">
        <v>736.96136300000001</v>
      </c>
      <c r="E240" s="12">
        <f t="shared" si="25"/>
        <v>-1.6257910320827129E-2</v>
      </c>
      <c r="F240" s="11">
        <f t="shared" si="26"/>
        <v>0.9898393519598655</v>
      </c>
      <c r="G240" s="12">
        <f t="shared" si="27"/>
        <v>-1.0160648040134501</v>
      </c>
      <c r="H240" s="9">
        <v>13.15</v>
      </c>
      <c r="I240" s="15">
        <f t="shared" si="28"/>
        <v>1.0871401225952055</v>
      </c>
      <c r="J240" s="16">
        <f t="shared" si="29"/>
        <v>4.9037490119197003E-2</v>
      </c>
      <c r="K240" s="15">
        <f t="shared" si="30"/>
        <v>1.0871401225952055</v>
      </c>
      <c r="L240" s="16">
        <f t="shared" si="31"/>
        <v>8.7140122595205547</v>
      </c>
    </row>
    <row r="241" spans="1:12" x14ac:dyDescent="0.3">
      <c r="A241">
        <f t="shared" si="24"/>
        <v>239</v>
      </c>
      <c r="B241" s="7">
        <v>44756</v>
      </c>
      <c r="C241" s="8">
        <v>13.270899999999999</v>
      </c>
      <c r="D241" s="34">
        <v>735.59186899999997</v>
      </c>
      <c r="E241" s="12">
        <f t="shared" si="25"/>
        <v>-0.18582982348289701</v>
      </c>
      <c r="F241" s="11">
        <f t="shared" si="26"/>
        <v>0.98799993523935425</v>
      </c>
      <c r="G241" s="12">
        <f t="shared" si="27"/>
        <v>-1.2000064760645746</v>
      </c>
      <c r="H241" s="9">
        <v>13.15</v>
      </c>
      <c r="I241" s="15">
        <f t="shared" si="28"/>
        <v>1.087673228825405</v>
      </c>
      <c r="J241" s="16">
        <f t="shared" si="29"/>
        <v>4.9037490119197003E-2</v>
      </c>
      <c r="K241" s="15">
        <f t="shared" si="30"/>
        <v>1.087673228825405</v>
      </c>
      <c r="L241" s="16">
        <f t="shared" si="31"/>
        <v>8.7673228825404959</v>
      </c>
    </row>
    <row r="242" spans="1:12" x14ac:dyDescent="0.3">
      <c r="A242">
        <f t="shared" si="24"/>
        <v>240</v>
      </c>
      <c r="B242" s="7">
        <v>44757</v>
      </c>
      <c r="C242" s="8">
        <v>13.195</v>
      </c>
      <c r="D242" s="34">
        <v>737.17040599999996</v>
      </c>
      <c r="E242" s="12">
        <f t="shared" si="25"/>
        <v>0.21459413385658266</v>
      </c>
      <c r="F242" s="11">
        <f t="shared" si="26"/>
        <v>0.99012012514288472</v>
      </c>
      <c r="G242" s="12">
        <f t="shared" si="27"/>
        <v>-0.98798748571152784</v>
      </c>
      <c r="H242" s="9">
        <v>13.15</v>
      </c>
      <c r="I242" s="15">
        <f t="shared" si="28"/>
        <v>1.0882065964775194</v>
      </c>
      <c r="J242" s="16">
        <f t="shared" si="29"/>
        <v>4.9037490119197003E-2</v>
      </c>
      <c r="K242" s="15">
        <f t="shared" si="30"/>
        <v>1.0882065964775194</v>
      </c>
      <c r="L242" s="16">
        <f t="shared" si="31"/>
        <v>8.8206596477519383</v>
      </c>
    </row>
    <row r="243" spans="1:12" x14ac:dyDescent="0.3">
      <c r="A243">
        <f t="shared" si="24"/>
        <v>241</v>
      </c>
      <c r="B243" s="7">
        <v>44760</v>
      </c>
      <c r="C243" s="8">
        <v>13.43</v>
      </c>
      <c r="D243" s="34">
        <v>733.78543500000001</v>
      </c>
      <c r="E243" s="12">
        <f t="shared" si="25"/>
        <v>-0.4591843313905275</v>
      </c>
      <c r="F243" s="11">
        <f t="shared" si="26"/>
        <v>0.98557364866628427</v>
      </c>
      <c r="G243" s="12">
        <f t="shared" si="27"/>
        <v>-1.4426351333715726</v>
      </c>
      <c r="H243" s="9">
        <v>13.15</v>
      </c>
      <c r="I243" s="15">
        <f t="shared" si="28"/>
        <v>1.0887402256797436</v>
      </c>
      <c r="J243" s="16">
        <f t="shared" si="29"/>
        <v>4.9037490119197003E-2</v>
      </c>
      <c r="K243" s="15">
        <f t="shared" si="30"/>
        <v>1.0887402256797436</v>
      </c>
      <c r="L243" s="16">
        <f t="shared" si="31"/>
        <v>8.874022567974361</v>
      </c>
    </row>
    <row r="244" spans="1:12" x14ac:dyDescent="0.3">
      <c r="A244">
        <f t="shared" si="24"/>
        <v>242</v>
      </c>
      <c r="B244" s="7">
        <v>44761</v>
      </c>
      <c r="C244" s="8">
        <v>13.5197</v>
      </c>
      <c r="D244" s="34">
        <v>732.73063999999999</v>
      </c>
      <c r="E244" s="12">
        <f t="shared" si="25"/>
        <v>-0.14374706142811222</v>
      </c>
      <c r="F244" s="11">
        <f t="shared" si="26"/>
        <v>0.98415691550811668</v>
      </c>
      <c r="G244" s="12">
        <f t="shared" si="27"/>
        <v>-1.5843084491883319</v>
      </c>
      <c r="H244" s="9">
        <v>13.15</v>
      </c>
      <c r="I244" s="15">
        <f t="shared" si="28"/>
        <v>1.089274116560335</v>
      </c>
      <c r="J244" s="16">
        <f t="shared" si="29"/>
        <v>4.9037490119197003E-2</v>
      </c>
      <c r="K244" s="15">
        <f t="shared" si="30"/>
        <v>1.089274116560335</v>
      </c>
      <c r="L244" s="16">
        <f t="shared" si="31"/>
        <v>8.9274116560335024</v>
      </c>
    </row>
    <row r="245" spans="1:12" x14ac:dyDescent="0.3">
      <c r="A245">
        <f t="shared" si="24"/>
        <v>243</v>
      </c>
      <c r="B245" s="7">
        <v>44762</v>
      </c>
      <c r="C245" s="8">
        <v>13.420299999999999</v>
      </c>
      <c r="D245" s="34">
        <v>734.67349300000001</v>
      </c>
      <c r="E245" s="12">
        <f t="shared" si="25"/>
        <v>0.26515241671891676</v>
      </c>
      <c r="F245" s="11">
        <f t="shared" si="26"/>
        <v>0.98676643135389275</v>
      </c>
      <c r="G245" s="12">
        <f t="shared" si="27"/>
        <v>-1.3233568646107252</v>
      </c>
      <c r="H245" s="9">
        <v>13.15</v>
      </c>
      <c r="I245" s="15">
        <f t="shared" si="28"/>
        <v>1.0898082692476143</v>
      </c>
      <c r="J245" s="16">
        <f t="shared" si="29"/>
        <v>4.9037490119197003E-2</v>
      </c>
      <c r="K245" s="15">
        <f t="shared" si="30"/>
        <v>1.0898082692476143</v>
      </c>
      <c r="L245" s="16">
        <f t="shared" si="31"/>
        <v>8.9808269247614305</v>
      </c>
    </row>
    <row r="246" spans="1:12" x14ac:dyDescent="0.3">
      <c r="A246">
        <f t="shared" si="24"/>
        <v>244</v>
      </c>
      <c r="B246" s="7">
        <v>44763</v>
      </c>
      <c r="C246" s="8">
        <v>13.565</v>
      </c>
      <c r="D246" s="34">
        <v>732.75345700000003</v>
      </c>
      <c r="E246" s="12">
        <f t="shared" si="25"/>
        <v>-0.26134548453077278</v>
      </c>
      <c r="F246" s="11">
        <f t="shared" si="26"/>
        <v>0.98418756184268386</v>
      </c>
      <c r="G246" s="12">
        <f t="shared" si="27"/>
        <v>-1.5812438157316144</v>
      </c>
      <c r="H246" s="9">
        <v>13.15</v>
      </c>
      <c r="I246" s="15">
        <f t="shared" si="28"/>
        <v>1.0903426838699648</v>
      </c>
      <c r="J246" s="16">
        <f t="shared" si="29"/>
        <v>4.9037490119197003E-2</v>
      </c>
      <c r="K246" s="15">
        <f t="shared" si="30"/>
        <v>1.0903426838699648</v>
      </c>
      <c r="L246" s="16">
        <f t="shared" si="31"/>
        <v>9.0342683869964802</v>
      </c>
    </row>
    <row r="247" spans="1:12" x14ac:dyDescent="0.3">
      <c r="A247">
        <f t="shared" si="24"/>
        <v>245</v>
      </c>
      <c r="B247" s="7">
        <v>44764</v>
      </c>
      <c r="C247" s="8">
        <v>13.34</v>
      </c>
      <c r="D247" s="34">
        <v>736.68033100000002</v>
      </c>
      <c r="E247" s="12">
        <f t="shared" si="25"/>
        <v>0.53590658119542223</v>
      </c>
      <c r="F247" s="11">
        <f t="shared" si="26"/>
        <v>0.98946188775790556</v>
      </c>
      <c r="G247" s="12">
        <f t="shared" si="27"/>
        <v>-1.0538112242094444</v>
      </c>
      <c r="H247" s="9">
        <v>13.15</v>
      </c>
      <c r="I247" s="15">
        <f t="shared" si="28"/>
        <v>1.0908773605558328</v>
      </c>
      <c r="J247" s="16">
        <f t="shared" si="29"/>
        <v>4.9037490119197003E-2</v>
      </c>
      <c r="K247" s="15">
        <f t="shared" si="30"/>
        <v>1.0908773605558328</v>
      </c>
      <c r="L247" s="16">
        <f t="shared" si="31"/>
        <v>9.0877360555832851</v>
      </c>
    </row>
    <row r="248" spans="1:12" x14ac:dyDescent="0.3">
      <c r="A248">
        <f t="shared" si="24"/>
        <v>246</v>
      </c>
      <c r="B248" s="7">
        <v>44767</v>
      </c>
      <c r="C248" s="8">
        <v>13.257</v>
      </c>
      <c r="D248" s="34">
        <v>738.36324100000002</v>
      </c>
      <c r="E248" s="12">
        <f t="shared" si="25"/>
        <v>0.22844508386907769</v>
      </c>
      <c r="F248" s="11">
        <f t="shared" si="26"/>
        <v>0.99172226479724668</v>
      </c>
      <c r="G248" s="12">
        <f t="shared" si="27"/>
        <v>-0.82777352027533224</v>
      </c>
      <c r="H248" s="9">
        <v>13.15</v>
      </c>
      <c r="I248" s="15">
        <f t="shared" si="28"/>
        <v>1.0914122994337279</v>
      </c>
      <c r="J248" s="16">
        <f t="shared" si="29"/>
        <v>4.9037490119197003E-2</v>
      </c>
      <c r="K248" s="15">
        <f t="shared" si="30"/>
        <v>1.0914122994337279</v>
      </c>
      <c r="L248" s="16">
        <f t="shared" si="31"/>
        <v>9.1412299433727853</v>
      </c>
    </row>
    <row r="249" spans="1:12" x14ac:dyDescent="0.3">
      <c r="A249">
        <f t="shared" si="24"/>
        <v>247</v>
      </c>
      <c r="B249" s="7">
        <v>44768</v>
      </c>
      <c r="C249" s="8">
        <v>13.2712</v>
      </c>
      <c r="D249" s="34">
        <v>738.50283100000001</v>
      </c>
      <c r="E249" s="12">
        <f t="shared" si="25"/>
        <v>1.8905329010010519E-2</v>
      </c>
      <c r="F249" s="11">
        <f t="shared" si="26"/>
        <v>0.9919097531542721</v>
      </c>
      <c r="G249" s="12">
        <f t="shared" si="27"/>
        <v>-0.80902468457278998</v>
      </c>
      <c r="H249" s="9">
        <v>13.15</v>
      </c>
      <c r="I249" s="15">
        <f t="shared" si="28"/>
        <v>1.0919475006322223</v>
      </c>
      <c r="J249" s="16">
        <f t="shared" si="29"/>
        <v>4.9037490119197003E-2</v>
      </c>
      <c r="K249" s="15">
        <f t="shared" si="30"/>
        <v>1.0919475006322223</v>
      </c>
      <c r="L249" s="16">
        <f t="shared" si="31"/>
        <v>9.1947500632222336</v>
      </c>
    </row>
    <row r="250" spans="1:12" x14ac:dyDescent="0.3">
      <c r="A250">
        <f t="shared" si="24"/>
        <v>248</v>
      </c>
      <c r="B250" s="7">
        <v>44769</v>
      </c>
      <c r="C250" s="8">
        <v>13.1425</v>
      </c>
      <c r="D250" s="34">
        <v>740.91090199999996</v>
      </c>
      <c r="E250" s="12">
        <f t="shared" si="25"/>
        <v>0.32607471480361472</v>
      </c>
      <c r="F250" s="11">
        <f t="shared" si="26"/>
        <v>0.99514412005297914</v>
      </c>
      <c r="G250" s="12">
        <f t="shared" si="27"/>
        <v>-0.4855879947020858</v>
      </c>
      <c r="H250" s="9">
        <v>13.15</v>
      </c>
      <c r="I250" s="15">
        <f t="shared" si="28"/>
        <v>1.0924829642799516</v>
      </c>
      <c r="J250" s="16">
        <f t="shared" si="29"/>
        <v>4.9037490119197003E-2</v>
      </c>
      <c r="K250" s="15">
        <f t="shared" si="30"/>
        <v>1.0924829642799516</v>
      </c>
      <c r="L250" s="16">
        <f t="shared" si="31"/>
        <v>9.2482964279951609</v>
      </c>
    </row>
    <row r="251" spans="1:12" x14ac:dyDescent="0.3">
      <c r="A251">
        <f t="shared" si="24"/>
        <v>249</v>
      </c>
      <c r="B251" s="7">
        <v>44770</v>
      </c>
      <c r="C251" s="8">
        <v>12.9238</v>
      </c>
      <c r="D251" s="34">
        <v>744.75966400000004</v>
      </c>
      <c r="E251" s="12">
        <f t="shared" si="25"/>
        <v>0.51946354003036266</v>
      </c>
      <c r="F251" s="11">
        <f t="shared" si="26"/>
        <v>1.0003135309274103</v>
      </c>
      <c r="G251" s="12">
        <f t="shared" si="27"/>
        <v>3.13530927410266E-2</v>
      </c>
      <c r="H251" s="9">
        <v>13.15</v>
      </c>
      <c r="I251" s="15">
        <f t="shared" si="28"/>
        <v>1.0930186905056143</v>
      </c>
      <c r="J251" s="16">
        <f t="shared" si="29"/>
        <v>4.9037490119197003E-2</v>
      </c>
      <c r="K251" s="15">
        <f t="shared" si="30"/>
        <v>1.0930186905056143</v>
      </c>
      <c r="L251" s="16">
        <f t="shared" si="31"/>
        <v>9.3018690505614288</v>
      </c>
    </row>
    <row r="252" spans="1:12" x14ac:dyDescent="0.3">
      <c r="A252">
        <f t="shared" si="24"/>
        <v>250</v>
      </c>
      <c r="B252" s="7">
        <v>44771</v>
      </c>
      <c r="C252" s="8">
        <v>12.769</v>
      </c>
      <c r="D252" s="34">
        <v>747.59729000000004</v>
      </c>
      <c r="E252" s="12">
        <f t="shared" si="25"/>
        <v>0.38101231003293545</v>
      </c>
      <c r="F252" s="11">
        <f t="shared" si="26"/>
        <v>1.0041248486191687</v>
      </c>
      <c r="G252" s="12">
        <f t="shared" si="27"/>
        <v>0.41248486191687306</v>
      </c>
      <c r="H252" s="9">
        <v>13.15</v>
      </c>
      <c r="I252" s="15">
        <f t="shared" si="28"/>
        <v>1.093554679437972</v>
      </c>
      <c r="J252" s="16">
        <f t="shared" si="29"/>
        <v>4.9037490119197003E-2</v>
      </c>
      <c r="K252" s="15">
        <f t="shared" si="30"/>
        <v>1.093554679437972</v>
      </c>
      <c r="L252" s="16">
        <f t="shared" si="31"/>
        <v>9.3554679437972013</v>
      </c>
    </row>
    <row r="253" spans="1:12" x14ac:dyDescent="0.3">
      <c r="A253">
        <f t="shared" si="24"/>
        <v>251</v>
      </c>
      <c r="B253" s="7">
        <v>44774</v>
      </c>
      <c r="C253" s="8">
        <v>12.6487</v>
      </c>
      <c r="D253" s="34">
        <v>749.88567</v>
      </c>
      <c r="E253" s="12">
        <f t="shared" si="25"/>
        <v>0.3060979528162866</v>
      </c>
      <c r="F253" s="11">
        <f t="shared" si="26"/>
        <v>1.0071984542245116</v>
      </c>
      <c r="G253" s="12">
        <f t="shared" si="27"/>
        <v>0.71984542245115968</v>
      </c>
      <c r="H253" s="9">
        <v>13.15</v>
      </c>
      <c r="I253" s="15">
        <f t="shared" si="28"/>
        <v>1.0940909312058493</v>
      </c>
      <c r="J253" s="16">
        <f t="shared" si="29"/>
        <v>4.9037490119197003E-2</v>
      </c>
      <c r="K253" s="15">
        <f t="shared" si="30"/>
        <v>1.0940909312058493</v>
      </c>
      <c r="L253" s="16">
        <f t="shared" si="31"/>
        <v>9.4090931205849326</v>
      </c>
    </row>
    <row r="254" spans="1:12" x14ac:dyDescent="0.3">
      <c r="A254">
        <f t="shared" si="24"/>
        <v>252</v>
      </c>
      <c r="B254" s="7">
        <v>44775</v>
      </c>
      <c r="C254" s="8">
        <v>12.767200000000001</v>
      </c>
      <c r="D254" s="34">
        <v>748.33946300000002</v>
      </c>
      <c r="E254" s="12">
        <f t="shared" si="25"/>
        <v>-0.20619236529749729</v>
      </c>
      <c r="F254" s="11">
        <f t="shared" si="26"/>
        <v>1.0051216879085063</v>
      </c>
      <c r="G254" s="12">
        <f t="shared" si="27"/>
        <v>0.51216879085063116</v>
      </c>
      <c r="H254" s="9">
        <v>13.15</v>
      </c>
      <c r="I254" s="15">
        <f t="shared" si="28"/>
        <v>1.0946274459381344</v>
      </c>
      <c r="J254" s="16">
        <f t="shared" si="29"/>
        <v>4.9037490119197003E-2</v>
      </c>
      <c r="K254" s="15">
        <f t="shared" si="30"/>
        <v>1.0946274459381344</v>
      </c>
      <c r="L254" s="16">
        <f t="shared" si="31"/>
        <v>9.4627445938134436</v>
      </c>
    </row>
    <row r="255" spans="1:12" x14ac:dyDescent="0.3">
      <c r="A255">
        <f t="shared" si="24"/>
        <v>253</v>
      </c>
      <c r="B255" s="7">
        <v>44776</v>
      </c>
      <c r="C255" s="8">
        <v>12.607900000000001</v>
      </c>
      <c r="D255" s="34">
        <v>751.25008200000002</v>
      </c>
      <c r="E255" s="12">
        <f t="shared" si="25"/>
        <v>0.38894367381505646</v>
      </c>
      <c r="F255" s="11">
        <f t="shared" si="26"/>
        <v>1.0090310451277695</v>
      </c>
      <c r="G255" s="12">
        <f t="shared" si="27"/>
        <v>0.90310451277695325</v>
      </c>
      <c r="H255" s="9">
        <v>13.15</v>
      </c>
      <c r="I255" s="15">
        <f t="shared" si="28"/>
        <v>1.0951642237637784</v>
      </c>
      <c r="J255" s="16">
        <f t="shared" si="29"/>
        <v>4.9037490119197003E-2</v>
      </c>
      <c r="K255" s="15">
        <f t="shared" si="30"/>
        <v>1.0951642237637784</v>
      </c>
      <c r="L255" s="16">
        <f t="shared" si="31"/>
        <v>9.5164223763778431</v>
      </c>
    </row>
    <row r="256" spans="1:12" x14ac:dyDescent="0.3">
      <c r="A256">
        <f t="shared" si="24"/>
        <v>254</v>
      </c>
      <c r="B256" s="7">
        <v>44777</v>
      </c>
      <c r="C256" s="8">
        <v>12.2134</v>
      </c>
      <c r="D256" s="34">
        <v>757.97409000000005</v>
      </c>
      <c r="E256" s="12">
        <f t="shared" si="25"/>
        <v>0.89504256453445397</v>
      </c>
      <c r="F256" s="11">
        <f t="shared" si="26"/>
        <v>1.01806230247103</v>
      </c>
      <c r="G256" s="12">
        <f t="shared" si="27"/>
        <v>1.8062302471030023</v>
      </c>
      <c r="H256" s="9">
        <v>13.65</v>
      </c>
      <c r="I256" s="15">
        <f t="shared" si="28"/>
        <v>1.0957012648117956</v>
      </c>
      <c r="J256" s="16">
        <f t="shared" si="29"/>
        <v>4.9037490119197003E-2</v>
      </c>
      <c r="K256" s="15">
        <f t="shared" si="30"/>
        <v>1.0957012648117956</v>
      </c>
      <c r="L256" s="16">
        <f t="shared" si="31"/>
        <v>9.5701264811795639</v>
      </c>
    </row>
    <row r="257" spans="1:12" x14ac:dyDescent="0.3">
      <c r="A257">
        <f t="shared" si="24"/>
        <v>255</v>
      </c>
      <c r="B257" s="7">
        <v>44778</v>
      </c>
      <c r="C257" s="8">
        <v>12.2164</v>
      </c>
      <c r="D257" s="34">
        <v>758.27209800000003</v>
      </c>
      <c r="E257" s="12">
        <f t="shared" si="25"/>
        <v>3.9316383492726814E-2</v>
      </c>
      <c r="F257" s="11">
        <f t="shared" si="26"/>
        <v>1.0184625677500645</v>
      </c>
      <c r="G257" s="12">
        <f t="shared" si="27"/>
        <v>1.8462567750064496</v>
      </c>
      <c r="H257" s="9">
        <v>13.65</v>
      </c>
      <c r="I257" s="15">
        <f t="shared" si="28"/>
        <v>1.0962577499791517</v>
      </c>
      <c r="J257" s="16">
        <f t="shared" si="29"/>
        <v>5.0788037326188196E-2</v>
      </c>
      <c r="K257" s="15">
        <f t="shared" si="30"/>
        <v>1.0962577499791517</v>
      </c>
      <c r="L257" s="16">
        <f t="shared" si="31"/>
        <v>9.6257749979151708</v>
      </c>
    </row>
    <row r="258" spans="1:12" x14ac:dyDescent="0.3">
      <c r="A258">
        <f t="shared" si="24"/>
        <v>256</v>
      </c>
      <c r="B258" s="7">
        <v>44781</v>
      </c>
      <c r="C258" s="8">
        <v>11.97</v>
      </c>
      <c r="D258" s="34">
        <v>762.62642700000004</v>
      </c>
      <c r="E258" s="12">
        <f t="shared" si="25"/>
        <v>0.5742436008769003</v>
      </c>
      <c r="F258" s="11">
        <f t="shared" si="26"/>
        <v>1.0243110238726958</v>
      </c>
      <c r="G258" s="12">
        <f t="shared" si="27"/>
        <v>2.4311023872695792</v>
      </c>
      <c r="H258" s="9">
        <v>13.65</v>
      </c>
      <c r="I258" s="15">
        <f t="shared" si="28"/>
        <v>1.0968145177744024</v>
      </c>
      <c r="J258" s="16">
        <f t="shared" si="29"/>
        <v>5.0788037326188196E-2</v>
      </c>
      <c r="K258" s="15">
        <f t="shared" si="30"/>
        <v>1.0968145177744024</v>
      </c>
      <c r="L258" s="16">
        <f t="shared" si="31"/>
        <v>9.6814517774402411</v>
      </c>
    </row>
    <row r="259" spans="1:12" x14ac:dyDescent="0.3">
      <c r="A259">
        <f t="shared" si="24"/>
        <v>257</v>
      </c>
      <c r="B259" s="7">
        <v>44782</v>
      </c>
      <c r="C259" s="8">
        <v>12.0199</v>
      </c>
      <c r="D259" s="34">
        <v>762.15565200000003</v>
      </c>
      <c r="E259" s="12">
        <f t="shared" si="25"/>
        <v>-6.1730748284183345E-2</v>
      </c>
      <c r="F259" s="11">
        <f t="shared" si="26"/>
        <v>1.0236787090129018</v>
      </c>
      <c r="G259" s="12">
        <f t="shared" si="27"/>
        <v>2.3678709012901811</v>
      </c>
      <c r="H259" s="9">
        <v>13.65</v>
      </c>
      <c r="I259" s="15">
        <f t="shared" si="28"/>
        <v>1.0973715683410887</v>
      </c>
      <c r="J259" s="16">
        <f t="shared" si="29"/>
        <v>5.0788037326188196E-2</v>
      </c>
      <c r="K259" s="15">
        <f t="shared" si="30"/>
        <v>1.0973715683410887</v>
      </c>
      <c r="L259" s="16">
        <f t="shared" si="31"/>
        <v>9.7371568341088732</v>
      </c>
    </row>
    <row r="260" spans="1:12" x14ac:dyDescent="0.3">
      <c r="A260">
        <f t="shared" si="24"/>
        <v>258</v>
      </c>
      <c r="B260" s="7">
        <v>44783</v>
      </c>
      <c r="C260" s="8">
        <v>11.9838</v>
      </c>
      <c r="D260" s="34">
        <v>763.08635400000003</v>
      </c>
      <c r="E260" s="12">
        <f t="shared" si="25"/>
        <v>0.12211442604377343</v>
      </c>
      <c r="F260" s="11">
        <f t="shared" si="26"/>
        <v>1.0249287683929453</v>
      </c>
      <c r="G260" s="12">
        <f t="shared" si="27"/>
        <v>2.4928768392945333</v>
      </c>
      <c r="H260" s="9">
        <v>13.65</v>
      </c>
      <c r="I260" s="15">
        <f t="shared" si="28"/>
        <v>1.0979289018228249</v>
      </c>
      <c r="J260" s="16">
        <f t="shared" si="29"/>
        <v>5.0788037326188196E-2</v>
      </c>
      <c r="K260" s="15">
        <f t="shared" si="30"/>
        <v>1.0979289018228249</v>
      </c>
      <c r="L260" s="16">
        <f t="shared" si="31"/>
        <v>9.7928901822824876</v>
      </c>
    </row>
    <row r="261" spans="1:12" x14ac:dyDescent="0.3">
      <c r="A261">
        <f t="shared" ref="A261:A314" si="32">+A260+1</f>
        <v>259</v>
      </c>
      <c r="B261" s="7">
        <v>44784</v>
      </c>
      <c r="C261" s="8">
        <v>12.0617</v>
      </c>
      <c r="D261" s="34">
        <v>762.16409799999997</v>
      </c>
      <c r="E261" s="12">
        <f t="shared" ref="E261:E314" si="33">+(D261/D260-1)*100</f>
        <v>-0.12085866758928532</v>
      </c>
      <c r="F261" s="11">
        <f t="shared" ref="F261:F314" si="34">+(1+E261/100)*F260</f>
        <v>1.0236900531397264</v>
      </c>
      <c r="G261" s="12">
        <f t="shared" ref="G261:G314" si="35">+(F261-1)*100</f>
        <v>2.3690053139726386</v>
      </c>
      <c r="H261" s="9">
        <v>13.65</v>
      </c>
      <c r="I261" s="15">
        <f t="shared" ref="I261:I314" si="36">+((H260/100+1)^(1/252))*I260</f>
        <v>1.0984865183632977</v>
      </c>
      <c r="J261" s="16">
        <f t="shared" ref="J261:J314" si="37">+(I261/I260-1)*100</f>
        <v>5.0788037326188196E-2</v>
      </c>
      <c r="K261" s="15">
        <f t="shared" ref="K261:K314" si="38">+(1+J261/100)*K260</f>
        <v>1.0984865183632977</v>
      </c>
      <c r="L261" s="16">
        <f t="shared" ref="L261:L314" si="39">+(K261-1)*100</f>
        <v>9.8486518363297684</v>
      </c>
    </row>
    <row r="262" spans="1:12" x14ac:dyDescent="0.3">
      <c r="A262">
        <f t="shared" si="32"/>
        <v>260</v>
      </c>
      <c r="B262" s="7">
        <v>44785</v>
      </c>
      <c r="C262" s="8">
        <v>11.902200000000001</v>
      </c>
      <c r="D262" s="34">
        <v>765.09886800000004</v>
      </c>
      <c r="E262" s="12">
        <f t="shared" si="33"/>
        <v>0.38505749715858073</v>
      </c>
      <c r="F262" s="11">
        <f t="shared" si="34"/>
        <v>1.0276318484370075</v>
      </c>
      <c r="G262" s="12">
        <f t="shared" si="35"/>
        <v>2.76318484370075</v>
      </c>
      <c r="H262" s="9">
        <v>13.65</v>
      </c>
      <c r="I262" s="15">
        <f t="shared" si="36"/>
        <v>1.0990444181062673</v>
      </c>
      <c r="J262" s="16">
        <f t="shared" si="37"/>
        <v>5.0788037326188196E-2</v>
      </c>
      <c r="K262" s="15">
        <f t="shared" si="38"/>
        <v>1.0990444181062673</v>
      </c>
      <c r="L262" s="16">
        <f t="shared" si="39"/>
        <v>9.9044418106267287</v>
      </c>
    </row>
    <row r="263" spans="1:12" x14ac:dyDescent="0.3">
      <c r="A263">
        <f t="shared" si="32"/>
        <v>261</v>
      </c>
      <c r="B263" s="7">
        <v>44788</v>
      </c>
      <c r="C263" s="8">
        <v>11.7577</v>
      </c>
      <c r="D263" s="34">
        <v>767.79495599999996</v>
      </c>
      <c r="E263" s="12">
        <f t="shared" si="33"/>
        <v>0.35238426205590478</v>
      </c>
      <c r="F263" s="11">
        <f t="shared" si="34"/>
        <v>1.0312530613427737</v>
      </c>
      <c r="G263" s="12">
        <f t="shared" si="35"/>
        <v>3.1253061342773725</v>
      </c>
      <c r="H263" s="9">
        <v>13.65</v>
      </c>
      <c r="I263" s="15">
        <f t="shared" si="36"/>
        <v>1.0996026011955664</v>
      </c>
      <c r="J263" s="16">
        <f t="shared" si="37"/>
        <v>5.0788037326188196E-2</v>
      </c>
      <c r="K263" s="15">
        <f t="shared" si="38"/>
        <v>1.0996026011955664</v>
      </c>
      <c r="L263" s="16">
        <f t="shared" si="39"/>
        <v>9.96026011955664</v>
      </c>
    </row>
    <row r="264" spans="1:12" x14ac:dyDescent="0.3">
      <c r="A264">
        <f t="shared" si="32"/>
        <v>262</v>
      </c>
      <c r="B264" s="7">
        <v>44789</v>
      </c>
      <c r="C264" s="8">
        <v>11.8079</v>
      </c>
      <c r="D264" s="34">
        <v>767.31556899999998</v>
      </c>
      <c r="E264" s="12">
        <f t="shared" si="33"/>
        <v>-6.2436851955560702E-2</v>
      </c>
      <c r="F264" s="11">
        <f t="shared" si="34"/>
        <v>1.0306091793955761</v>
      </c>
      <c r="G264" s="12">
        <f t="shared" si="35"/>
        <v>3.0609179395576058</v>
      </c>
      <c r="H264" s="9">
        <v>13.65</v>
      </c>
      <c r="I264" s="15">
        <f t="shared" si="36"/>
        <v>1.1001610677751013</v>
      </c>
      <c r="J264" s="16">
        <f t="shared" si="37"/>
        <v>5.0788037326188196E-2</v>
      </c>
      <c r="K264" s="15">
        <f t="shared" si="38"/>
        <v>1.1001610677751013</v>
      </c>
      <c r="L264" s="16">
        <f t="shared" si="39"/>
        <v>10.016106777510124</v>
      </c>
    </row>
    <row r="265" spans="1:12" x14ac:dyDescent="0.3">
      <c r="A265">
        <f t="shared" si="32"/>
        <v>263</v>
      </c>
      <c r="B265" s="7">
        <v>44790</v>
      </c>
      <c r="C265" s="8">
        <v>11.984999999999999</v>
      </c>
      <c r="D265" s="34">
        <v>764.78253900000004</v>
      </c>
      <c r="E265" s="12">
        <f t="shared" si="33"/>
        <v>-0.33011580923623107</v>
      </c>
      <c r="F265" s="11">
        <f t="shared" si="34"/>
        <v>1.0272069755629514</v>
      </c>
      <c r="G265" s="12">
        <f t="shared" si="35"/>
        <v>2.7206975562951374</v>
      </c>
      <c r="H265" s="9">
        <v>13.65</v>
      </c>
      <c r="I265" s="15">
        <f t="shared" si="36"/>
        <v>1.1007198179888511</v>
      </c>
      <c r="J265" s="16">
        <f t="shared" si="37"/>
        <v>5.0788037326188196E-2</v>
      </c>
      <c r="K265" s="15">
        <f t="shared" si="38"/>
        <v>1.1007198179888511</v>
      </c>
      <c r="L265" s="16">
        <f t="shared" si="39"/>
        <v>10.07198179888511</v>
      </c>
    </row>
    <row r="266" spans="1:12" x14ac:dyDescent="0.3">
      <c r="A266">
        <f t="shared" si="32"/>
        <v>264</v>
      </c>
      <c r="B266" s="7">
        <v>44791</v>
      </c>
      <c r="C266" s="8">
        <v>12.132999999999999</v>
      </c>
      <c r="D266" s="34">
        <v>762.73989700000004</v>
      </c>
      <c r="E266" s="12">
        <f t="shared" si="33"/>
        <v>-0.26708794929743984</v>
      </c>
      <c r="F266" s="11">
        <f t="shared" si="34"/>
        <v>1.02446342951688</v>
      </c>
      <c r="G266" s="12">
        <f t="shared" si="35"/>
        <v>2.4463429516879964</v>
      </c>
      <c r="H266" s="9">
        <v>13.65</v>
      </c>
      <c r="I266" s="15">
        <f t="shared" si="36"/>
        <v>1.1012788519808681</v>
      </c>
      <c r="J266" s="16">
        <f t="shared" si="37"/>
        <v>5.0788037326188196E-2</v>
      </c>
      <c r="K266" s="15">
        <f t="shared" si="38"/>
        <v>1.1012788519808681</v>
      </c>
      <c r="L266" s="16">
        <f t="shared" si="39"/>
        <v>10.127885198086805</v>
      </c>
    </row>
    <row r="267" spans="1:12" x14ac:dyDescent="0.3">
      <c r="A267">
        <f t="shared" si="32"/>
        <v>265</v>
      </c>
      <c r="B267" s="7">
        <v>44792</v>
      </c>
      <c r="C267" s="8">
        <v>12.231999999999999</v>
      </c>
      <c r="D267" s="34">
        <v>761.49822800000004</v>
      </c>
      <c r="E267" s="12">
        <f t="shared" si="33"/>
        <v>-0.16279061904113101</v>
      </c>
      <c r="F267" s="11">
        <f t="shared" si="34"/>
        <v>1.0227956991581195</v>
      </c>
      <c r="G267" s="12">
        <f t="shared" si="35"/>
        <v>2.279569915811952</v>
      </c>
      <c r="H267" s="9">
        <v>13.65</v>
      </c>
      <c r="I267" s="15">
        <f t="shared" si="36"/>
        <v>1.1018381698952775</v>
      </c>
      <c r="J267" s="16">
        <f t="shared" si="37"/>
        <v>5.0788037326188196E-2</v>
      </c>
      <c r="K267" s="15">
        <f t="shared" si="38"/>
        <v>1.1018381698952775</v>
      </c>
      <c r="L267" s="16">
        <f t="shared" si="39"/>
        <v>10.183816989527749</v>
      </c>
    </row>
    <row r="268" spans="1:12" x14ac:dyDescent="0.3">
      <c r="A268">
        <f t="shared" si="32"/>
        <v>266</v>
      </c>
      <c r="B268" s="7">
        <v>44795</v>
      </c>
      <c r="C268" s="8">
        <v>12.192600000000001</v>
      </c>
      <c r="D268" s="34">
        <v>762.47781599999996</v>
      </c>
      <c r="E268" s="12">
        <f t="shared" si="33"/>
        <v>0.12863956395181564</v>
      </c>
      <c r="F268" s="11">
        <f t="shared" si="34"/>
        <v>1.0241114190856344</v>
      </c>
      <c r="G268" s="12">
        <f t="shared" si="35"/>
        <v>2.4111419085634411</v>
      </c>
      <c r="H268" s="9">
        <v>13.65</v>
      </c>
      <c r="I268" s="15">
        <f t="shared" si="36"/>
        <v>1.1023977718762781</v>
      </c>
      <c r="J268" s="16">
        <f t="shared" si="37"/>
        <v>5.0788037326188196E-2</v>
      </c>
      <c r="K268" s="15">
        <f t="shared" si="38"/>
        <v>1.1023977718762781</v>
      </c>
      <c r="L268" s="16">
        <f t="shared" si="39"/>
        <v>10.239777187627809</v>
      </c>
    </row>
    <row r="269" spans="1:12" x14ac:dyDescent="0.3">
      <c r="A269">
        <f t="shared" si="32"/>
        <v>267</v>
      </c>
      <c r="B269" s="7">
        <v>44796</v>
      </c>
      <c r="C269" s="8">
        <v>11.9939</v>
      </c>
      <c r="D269" s="34">
        <v>766.01462500000002</v>
      </c>
      <c r="E269" s="12">
        <f t="shared" si="33"/>
        <v>0.46385729863649416</v>
      </c>
      <c r="F269" s="11">
        <f t="shared" si="34"/>
        <v>1.0288618346492329</v>
      </c>
      <c r="G269" s="12">
        <f t="shared" si="35"/>
        <v>2.8861834649232865</v>
      </c>
      <c r="H269" s="9">
        <v>13.65</v>
      </c>
      <c r="I269" s="15">
        <f t="shared" si="36"/>
        <v>1.1029576580681417</v>
      </c>
      <c r="J269" s="16">
        <f t="shared" si="37"/>
        <v>5.0788037326188196E-2</v>
      </c>
      <c r="K269" s="15">
        <f t="shared" si="38"/>
        <v>1.1029576580681417</v>
      </c>
      <c r="L269" s="16">
        <f t="shared" si="39"/>
        <v>10.295765806814172</v>
      </c>
    </row>
    <row r="270" spans="1:12" x14ac:dyDescent="0.3">
      <c r="A270">
        <f t="shared" si="32"/>
        <v>268</v>
      </c>
      <c r="B270" s="7">
        <v>44797</v>
      </c>
      <c r="C270" s="8">
        <v>12.070600000000001</v>
      </c>
      <c r="D270" s="34">
        <v>765.12746300000003</v>
      </c>
      <c r="E270" s="12">
        <f t="shared" si="33"/>
        <v>-0.11581528224738902</v>
      </c>
      <c r="F270" s="11">
        <f t="shared" si="34"/>
        <v>1.0276702554114983</v>
      </c>
      <c r="G270" s="12">
        <f t="shared" si="35"/>
        <v>2.7670255411498257</v>
      </c>
      <c r="H270" s="9">
        <v>13.65</v>
      </c>
      <c r="I270" s="15">
        <f t="shared" si="36"/>
        <v>1.1035178286152134</v>
      </c>
      <c r="J270" s="16">
        <f t="shared" si="37"/>
        <v>5.0788037326188196E-2</v>
      </c>
      <c r="K270" s="15">
        <f t="shared" si="38"/>
        <v>1.1035178286152134</v>
      </c>
      <c r="L270" s="16">
        <f t="shared" si="39"/>
        <v>10.351782861521341</v>
      </c>
    </row>
    <row r="271" spans="1:12" x14ac:dyDescent="0.3">
      <c r="A271">
        <f t="shared" si="32"/>
        <v>269</v>
      </c>
      <c r="B271" s="7">
        <v>44798</v>
      </c>
      <c r="C271" s="8">
        <v>12.2303</v>
      </c>
      <c r="D271" s="34">
        <v>762.92145500000004</v>
      </c>
      <c r="E271" s="12">
        <f t="shared" si="33"/>
        <v>-0.28831901959843753</v>
      </c>
      <c r="F271" s="11">
        <f t="shared" si="34"/>
        <v>1.0247072866063911</v>
      </c>
      <c r="G271" s="12">
        <f t="shared" si="35"/>
        <v>2.4707286606391099</v>
      </c>
      <c r="H271" s="9">
        <v>13.65</v>
      </c>
      <c r="I271" s="15">
        <f t="shared" si="36"/>
        <v>1.1040782836619116</v>
      </c>
      <c r="J271" s="16">
        <f t="shared" si="37"/>
        <v>5.0788037326188196E-2</v>
      </c>
      <c r="K271" s="15">
        <f t="shared" si="38"/>
        <v>1.1040782836619116</v>
      </c>
      <c r="L271" s="16">
        <f t="shared" si="39"/>
        <v>10.407828366191163</v>
      </c>
    </row>
    <row r="272" spans="1:12" x14ac:dyDescent="0.3">
      <c r="A272">
        <f t="shared" si="32"/>
        <v>270</v>
      </c>
      <c r="B272" s="7">
        <v>44799</v>
      </c>
      <c r="C272" s="8">
        <v>12.097099999999999</v>
      </c>
      <c r="D272" s="34">
        <v>765.395985</v>
      </c>
      <c r="E272" s="12">
        <f t="shared" si="33"/>
        <v>0.32434924772171136</v>
      </c>
      <c r="F272" s="11">
        <f t="shared" si="34"/>
        <v>1.0280309169818485</v>
      </c>
      <c r="G272" s="12">
        <f t="shared" si="35"/>
        <v>2.8030916981848453</v>
      </c>
      <c r="H272" s="9">
        <v>13.65</v>
      </c>
      <c r="I272" s="15">
        <f t="shared" si="36"/>
        <v>1.1046390233527281</v>
      </c>
      <c r="J272" s="16">
        <f t="shared" si="37"/>
        <v>5.0788037326188196E-2</v>
      </c>
      <c r="K272" s="15">
        <f t="shared" si="38"/>
        <v>1.1046390233527281</v>
      </c>
      <c r="L272" s="16">
        <f t="shared" si="39"/>
        <v>10.463902335272813</v>
      </c>
    </row>
    <row r="273" spans="1:12" x14ac:dyDescent="0.3">
      <c r="A273">
        <f t="shared" si="32"/>
        <v>271</v>
      </c>
      <c r="B273" s="7">
        <v>44802</v>
      </c>
      <c r="C273" s="8">
        <v>12.2118</v>
      </c>
      <c r="D273" s="34">
        <v>763.91469900000004</v>
      </c>
      <c r="E273" s="12">
        <f t="shared" si="33"/>
        <v>-0.19353197939756539</v>
      </c>
      <c r="F273" s="11">
        <f t="shared" si="34"/>
        <v>1.0260413483993946</v>
      </c>
      <c r="G273" s="12">
        <f t="shared" si="35"/>
        <v>2.6041348399394648</v>
      </c>
      <c r="H273" s="9">
        <v>13.65</v>
      </c>
      <c r="I273" s="15">
        <f t="shared" si="36"/>
        <v>1.1052000478322281</v>
      </c>
      <c r="J273" s="16">
        <f t="shared" si="37"/>
        <v>5.0788037326188196E-2</v>
      </c>
      <c r="K273" s="15">
        <f t="shared" si="38"/>
        <v>1.1052000478322281</v>
      </c>
      <c r="L273" s="16">
        <f t="shared" si="39"/>
        <v>10.520004783222813</v>
      </c>
    </row>
    <row r="274" spans="1:12" x14ac:dyDescent="0.3">
      <c r="A274">
        <f t="shared" si="32"/>
        <v>272</v>
      </c>
      <c r="B274" s="7">
        <v>44803</v>
      </c>
      <c r="C274" s="8">
        <v>12.183</v>
      </c>
      <c r="D274" s="34">
        <v>764.72194000000002</v>
      </c>
      <c r="E274" s="12">
        <f t="shared" si="33"/>
        <v>0.1056716150450665</v>
      </c>
      <c r="F274" s="11">
        <f t="shared" si="34"/>
        <v>1.0271255828632784</v>
      </c>
      <c r="G274" s="12">
        <f t="shared" si="35"/>
        <v>2.7125582863278375</v>
      </c>
      <c r="H274" s="9">
        <v>13.65</v>
      </c>
      <c r="I274" s="15">
        <f t="shared" si="36"/>
        <v>1.1057613572450502</v>
      </c>
      <c r="J274" s="16">
        <f t="shared" si="37"/>
        <v>5.0788037326188196E-2</v>
      </c>
      <c r="K274" s="15">
        <f t="shared" si="38"/>
        <v>1.1057613572450502</v>
      </c>
      <c r="L274" s="16">
        <f t="shared" si="39"/>
        <v>10.57613572450502</v>
      </c>
    </row>
    <row r="275" spans="1:12" x14ac:dyDescent="0.3">
      <c r="A275">
        <f t="shared" si="32"/>
        <v>273</v>
      </c>
      <c r="B275" s="7">
        <v>44804</v>
      </c>
      <c r="C275" s="8">
        <v>12.073</v>
      </c>
      <c r="D275" s="34">
        <v>766.821189</v>
      </c>
      <c r="E275" s="12">
        <f t="shared" si="33"/>
        <v>0.27451141260572687</v>
      </c>
      <c r="F275" s="11">
        <f t="shared" si="34"/>
        <v>1.0299451598100311</v>
      </c>
      <c r="G275" s="12">
        <f t="shared" si="35"/>
        <v>2.9945159810031097</v>
      </c>
      <c r="H275" s="9">
        <v>13.65</v>
      </c>
      <c r="I275" s="15">
        <f t="shared" si="36"/>
        <v>1.1063229517359063</v>
      </c>
      <c r="J275" s="16">
        <f t="shared" si="37"/>
        <v>5.0788037326188196E-2</v>
      </c>
      <c r="K275" s="15">
        <f t="shared" si="38"/>
        <v>1.1063229517359063</v>
      </c>
      <c r="L275" s="16">
        <f t="shared" si="39"/>
        <v>10.632295173590634</v>
      </c>
    </row>
    <row r="276" spans="1:12" x14ac:dyDescent="0.3">
      <c r="A276">
        <f t="shared" si="32"/>
        <v>274</v>
      </c>
      <c r="B276" s="7">
        <v>44805</v>
      </c>
      <c r="C276" s="8">
        <v>11.8628</v>
      </c>
      <c r="D276" s="34">
        <v>770.52451399999995</v>
      </c>
      <c r="E276" s="12">
        <f t="shared" si="33"/>
        <v>0.48294505330890303</v>
      </c>
      <c r="F276" s="11">
        <f t="shared" si="34"/>
        <v>1.0349192290111282</v>
      </c>
      <c r="G276" s="12">
        <f t="shared" si="35"/>
        <v>3.4919229011128206</v>
      </c>
      <c r="H276" s="9">
        <v>13.65</v>
      </c>
      <c r="I276" s="15">
        <f t="shared" si="36"/>
        <v>1.1068848314495821</v>
      </c>
      <c r="J276" s="16">
        <f t="shared" si="37"/>
        <v>5.0788037326188196E-2</v>
      </c>
      <c r="K276" s="15">
        <f t="shared" si="38"/>
        <v>1.1068848314495821</v>
      </c>
      <c r="L276" s="16">
        <f t="shared" si="39"/>
        <v>10.688483144958205</v>
      </c>
    </row>
    <row r="277" spans="1:12" x14ac:dyDescent="0.3">
      <c r="A277">
        <f t="shared" si="32"/>
        <v>275</v>
      </c>
      <c r="B277" s="7">
        <v>44806</v>
      </c>
      <c r="C277" s="8">
        <v>11.8126</v>
      </c>
      <c r="D277" s="34">
        <v>771.67102899999998</v>
      </c>
      <c r="E277" s="12">
        <f t="shared" si="33"/>
        <v>0.14879669357281688</v>
      </c>
      <c r="F277" s="11">
        <f t="shared" si="34"/>
        <v>1.0364591546050461</v>
      </c>
      <c r="G277" s="12">
        <f t="shared" si="35"/>
        <v>3.6459154605046118</v>
      </c>
      <c r="H277" s="9">
        <v>13.65</v>
      </c>
      <c r="I277" s="15">
        <f t="shared" si="36"/>
        <v>1.1074469965309366</v>
      </c>
      <c r="J277" s="16">
        <f t="shared" si="37"/>
        <v>5.0788037326188196E-2</v>
      </c>
      <c r="K277" s="15">
        <f t="shared" si="38"/>
        <v>1.1074469965309366</v>
      </c>
      <c r="L277" s="16">
        <f t="shared" si="39"/>
        <v>10.744699653093658</v>
      </c>
    </row>
    <row r="278" spans="1:12" x14ac:dyDescent="0.3">
      <c r="A278">
        <f t="shared" si="32"/>
        <v>276</v>
      </c>
      <c r="B278" s="7">
        <v>44809</v>
      </c>
      <c r="C278" s="8">
        <v>11.7979</v>
      </c>
      <c r="D278" s="34">
        <v>772.24827600000003</v>
      </c>
      <c r="E278" s="12">
        <f t="shared" si="33"/>
        <v>7.4804803900452299E-2</v>
      </c>
      <c r="F278" s="11">
        <f t="shared" si="34"/>
        <v>1.0372344758431566</v>
      </c>
      <c r="G278" s="12">
        <f t="shared" si="35"/>
        <v>3.7234475843156645</v>
      </c>
      <c r="H278" s="9">
        <v>13.65</v>
      </c>
      <c r="I278" s="15">
        <f t="shared" si="36"/>
        <v>1.1080094471249025</v>
      </c>
      <c r="J278" s="16">
        <f t="shared" si="37"/>
        <v>5.0788037326188196E-2</v>
      </c>
      <c r="K278" s="15">
        <f t="shared" si="38"/>
        <v>1.1080094471249025</v>
      </c>
      <c r="L278" s="16">
        <f t="shared" si="39"/>
        <v>10.800944712490246</v>
      </c>
    </row>
    <row r="279" spans="1:12" x14ac:dyDescent="0.3">
      <c r="A279">
        <f t="shared" si="32"/>
        <v>277</v>
      </c>
      <c r="B279" s="7">
        <v>44810</v>
      </c>
      <c r="C279" s="8">
        <v>12.0365</v>
      </c>
      <c r="D279" s="34">
        <v>768.78891299999998</v>
      </c>
      <c r="E279" s="12">
        <f t="shared" si="33"/>
        <v>-0.4479599511595489</v>
      </c>
      <c r="F279" s="11">
        <f t="shared" si="34"/>
        <v>1.0325880807917596</v>
      </c>
      <c r="G279" s="12">
        <f t="shared" si="35"/>
        <v>3.2588080791759566</v>
      </c>
      <c r="H279" s="9">
        <v>13.65</v>
      </c>
      <c r="I279" s="15">
        <f t="shared" si="36"/>
        <v>1.1085721833764859</v>
      </c>
      <c r="J279" s="16">
        <f t="shared" si="37"/>
        <v>5.0788037326188196E-2</v>
      </c>
      <c r="K279" s="15">
        <f t="shared" si="38"/>
        <v>1.1085721833764859</v>
      </c>
      <c r="L279" s="16">
        <f t="shared" si="39"/>
        <v>10.85721833764859</v>
      </c>
    </row>
    <row r="280" spans="1:12" x14ac:dyDescent="0.3">
      <c r="A280">
        <f t="shared" si="32"/>
        <v>278</v>
      </c>
      <c r="B280" s="7">
        <v>44812</v>
      </c>
      <c r="C280" s="8">
        <v>11.8588</v>
      </c>
      <c r="D280" s="34">
        <v>771.96056599999997</v>
      </c>
      <c r="E280" s="12">
        <f t="shared" si="33"/>
        <v>0.41255186519579823</v>
      </c>
      <c r="F280" s="11">
        <f t="shared" si="34"/>
        <v>1.0368480421788555</v>
      </c>
      <c r="G280" s="12">
        <f t="shared" si="35"/>
        <v>3.6848042178855511</v>
      </c>
      <c r="H280" s="9">
        <v>13.65</v>
      </c>
      <c r="I280" s="15">
        <f t="shared" si="36"/>
        <v>1.1091352054307668</v>
      </c>
      <c r="J280" s="16">
        <f t="shared" si="37"/>
        <v>5.0788037326188196E-2</v>
      </c>
      <c r="K280" s="15">
        <f t="shared" si="38"/>
        <v>1.1091352054307668</v>
      </c>
      <c r="L280" s="16">
        <f t="shared" si="39"/>
        <v>10.913520543076682</v>
      </c>
    </row>
    <row r="281" spans="1:12" x14ac:dyDescent="0.3">
      <c r="A281">
        <f t="shared" si="32"/>
        <v>279</v>
      </c>
      <c r="B281" s="7">
        <v>44813</v>
      </c>
      <c r="C281" s="8">
        <v>11.7371</v>
      </c>
      <c r="D281" s="34">
        <v>774.24467400000003</v>
      </c>
      <c r="E281" s="12">
        <f t="shared" si="33"/>
        <v>0.29588402576512518</v>
      </c>
      <c r="F281" s="11">
        <f t="shared" si="34"/>
        <v>1.0399159099071211</v>
      </c>
      <c r="G281" s="12">
        <f t="shared" si="35"/>
        <v>3.9915909907121128</v>
      </c>
      <c r="H281" s="9">
        <v>13.65</v>
      </c>
      <c r="I281" s="15">
        <f t="shared" si="36"/>
        <v>1.1096985134328989</v>
      </c>
      <c r="J281" s="16">
        <f t="shared" si="37"/>
        <v>5.0788037326188196E-2</v>
      </c>
      <c r="K281" s="15">
        <f t="shared" si="38"/>
        <v>1.1096985134328989</v>
      </c>
      <c r="L281" s="16">
        <f t="shared" si="39"/>
        <v>10.969851343289893</v>
      </c>
    </row>
    <row r="282" spans="1:12" x14ac:dyDescent="0.3">
      <c r="A282">
        <f t="shared" si="32"/>
        <v>280</v>
      </c>
      <c r="B282" s="7">
        <v>44816</v>
      </c>
      <c r="C282" s="8">
        <v>11.810499999999999</v>
      </c>
      <c r="D282" s="34">
        <v>773.41588400000001</v>
      </c>
      <c r="E282" s="12">
        <f t="shared" si="33"/>
        <v>-0.10704497271104563</v>
      </c>
      <c r="F282" s="11">
        <f t="shared" si="34"/>
        <v>1.0388027322051432</v>
      </c>
      <c r="G282" s="12">
        <f t="shared" si="35"/>
        <v>3.8802732205143187</v>
      </c>
      <c r="H282" s="9">
        <v>13.65</v>
      </c>
      <c r="I282" s="15">
        <f t="shared" si="36"/>
        <v>1.1102621075281094</v>
      </c>
      <c r="J282" s="16">
        <f t="shared" si="37"/>
        <v>5.0788037326188196E-2</v>
      </c>
      <c r="K282" s="15">
        <f t="shared" si="38"/>
        <v>1.1102621075281094</v>
      </c>
      <c r="L282" s="16">
        <f t="shared" si="39"/>
        <v>11.02621075281094</v>
      </c>
    </row>
    <row r="283" spans="1:12" x14ac:dyDescent="0.3">
      <c r="A283">
        <f t="shared" si="32"/>
        <v>281</v>
      </c>
      <c r="B283" s="7">
        <v>44817</v>
      </c>
      <c r="C283" s="8">
        <v>11.9847</v>
      </c>
      <c r="D283" s="34">
        <v>770.99587599999995</v>
      </c>
      <c r="E283" s="12">
        <f t="shared" si="33"/>
        <v>-0.31289866811166078</v>
      </c>
      <c r="F283" s="11">
        <f t="shared" si="34"/>
        <v>1.0355523322917657</v>
      </c>
      <c r="G283" s="12">
        <f t="shared" si="35"/>
        <v>3.5552332291765687</v>
      </c>
      <c r="H283" s="9">
        <v>13.65</v>
      </c>
      <c r="I283" s="15">
        <f t="shared" si="36"/>
        <v>1.1108259878616993</v>
      </c>
      <c r="J283" s="16">
        <f t="shared" si="37"/>
        <v>5.0788037326188196E-2</v>
      </c>
      <c r="K283" s="15">
        <f t="shared" si="38"/>
        <v>1.1108259878616993</v>
      </c>
      <c r="L283" s="16">
        <f t="shared" si="39"/>
        <v>11.082598786169928</v>
      </c>
    </row>
    <row r="284" spans="1:12" x14ac:dyDescent="0.3">
      <c r="A284">
        <f t="shared" si="32"/>
        <v>282</v>
      </c>
      <c r="B284" s="7">
        <v>44818</v>
      </c>
      <c r="C284" s="8">
        <v>12.004200000000001</v>
      </c>
      <c r="D284" s="34">
        <v>771.03428399999996</v>
      </c>
      <c r="E284" s="12">
        <f t="shared" si="33"/>
        <v>4.9816090066823193E-3</v>
      </c>
      <c r="F284" s="11">
        <f t="shared" si="34"/>
        <v>1.03560391946002</v>
      </c>
      <c r="G284" s="12">
        <f t="shared" si="35"/>
        <v>3.560391946001995</v>
      </c>
      <c r="H284" s="9">
        <v>13.65</v>
      </c>
      <c r="I284" s="15">
        <f t="shared" si="36"/>
        <v>1.1113901545790434</v>
      </c>
      <c r="J284" s="16">
        <f t="shared" si="37"/>
        <v>5.0788037326188196E-2</v>
      </c>
      <c r="K284" s="15">
        <f t="shared" si="38"/>
        <v>1.1113901545790434</v>
      </c>
      <c r="L284" s="16">
        <f t="shared" si="39"/>
        <v>11.139015457904344</v>
      </c>
    </row>
    <row r="285" spans="1:12" x14ac:dyDescent="0.3">
      <c r="A285">
        <f t="shared" si="32"/>
        <v>283</v>
      </c>
      <c r="B285" s="7">
        <v>44819</v>
      </c>
      <c r="C285" s="8">
        <v>12.159000000000001</v>
      </c>
      <c r="D285" s="34">
        <v>768.94568800000002</v>
      </c>
      <c r="E285" s="12">
        <f t="shared" si="33"/>
        <v>-0.27088237752083133</v>
      </c>
      <c r="F285" s="11">
        <f t="shared" si="34"/>
        <v>1.0327986509412876</v>
      </c>
      <c r="G285" s="12">
        <f t="shared" si="35"/>
        <v>3.2798650941287644</v>
      </c>
      <c r="H285" s="9">
        <v>13.65</v>
      </c>
      <c r="I285" s="15">
        <f t="shared" si="36"/>
        <v>1.1119546078255906</v>
      </c>
      <c r="J285" s="16">
        <f t="shared" si="37"/>
        <v>5.0788037326188196E-2</v>
      </c>
      <c r="K285" s="15">
        <f t="shared" si="38"/>
        <v>1.1119546078255906</v>
      </c>
      <c r="L285" s="16">
        <f t="shared" si="39"/>
        <v>11.195460782559064</v>
      </c>
    </row>
    <row r="286" spans="1:12" x14ac:dyDescent="0.3">
      <c r="A286">
        <f t="shared" si="32"/>
        <v>284</v>
      </c>
      <c r="B286" s="7">
        <v>44820</v>
      </c>
      <c r="C286" s="8">
        <v>12.1066</v>
      </c>
      <c r="D286" s="34">
        <v>770.11804500000005</v>
      </c>
      <c r="E286" s="12">
        <f t="shared" si="33"/>
        <v>0.15246291360957454</v>
      </c>
      <c r="F286" s="11">
        <f t="shared" si="34"/>
        <v>1.0343732858562331</v>
      </c>
      <c r="G286" s="12">
        <f t="shared" si="35"/>
        <v>3.4373285856233116</v>
      </c>
      <c r="H286" s="9">
        <v>13.65</v>
      </c>
      <c r="I286" s="15">
        <f t="shared" si="36"/>
        <v>1.1125193477468633</v>
      </c>
      <c r="J286" s="16">
        <f t="shared" si="37"/>
        <v>5.0788037326188196E-2</v>
      </c>
      <c r="K286" s="15">
        <f t="shared" si="38"/>
        <v>1.1125193477468633</v>
      </c>
      <c r="L286" s="16">
        <f t="shared" si="39"/>
        <v>11.251934774686333</v>
      </c>
    </row>
    <row r="287" spans="1:12" x14ac:dyDescent="0.3">
      <c r="A287">
        <f t="shared" si="32"/>
        <v>285</v>
      </c>
      <c r="B287" s="7">
        <v>44823</v>
      </c>
      <c r="C287" s="8">
        <v>12.015000000000001</v>
      </c>
      <c r="D287" s="34">
        <v>771.90572899999995</v>
      </c>
      <c r="E287" s="12">
        <f t="shared" si="33"/>
        <v>0.23213116633307163</v>
      </c>
      <c r="F287" s="11">
        <f t="shared" si="34"/>
        <v>1.0367743886289289</v>
      </c>
      <c r="G287" s="12">
        <f t="shared" si="35"/>
        <v>3.67743886289289</v>
      </c>
      <c r="H287" s="9">
        <v>13.65</v>
      </c>
      <c r="I287" s="15">
        <f t="shared" si="36"/>
        <v>1.113084374488458</v>
      </c>
      <c r="J287" s="16">
        <f t="shared" si="37"/>
        <v>5.0788037326188196E-2</v>
      </c>
      <c r="K287" s="15">
        <f t="shared" si="38"/>
        <v>1.113084374488458</v>
      </c>
      <c r="L287" s="16">
        <f t="shared" si="39"/>
        <v>11.308437448845797</v>
      </c>
    </row>
    <row r="288" spans="1:12" x14ac:dyDescent="0.3">
      <c r="A288">
        <f t="shared" si="32"/>
        <v>286</v>
      </c>
      <c r="B288" s="7">
        <v>44824</v>
      </c>
      <c r="C288" s="8">
        <v>11.9946</v>
      </c>
      <c r="D288" s="34">
        <v>772.573803</v>
      </c>
      <c r="E288" s="12">
        <f t="shared" si="33"/>
        <v>8.6548651590589998E-2</v>
      </c>
      <c r="F288" s="11">
        <f t="shared" si="34"/>
        <v>1.0376717028823239</v>
      </c>
      <c r="G288" s="12">
        <f t="shared" si="35"/>
        <v>3.767170288232391</v>
      </c>
      <c r="H288" s="9">
        <v>13.65</v>
      </c>
      <c r="I288" s="15">
        <f t="shared" si="36"/>
        <v>1.1136496881960452</v>
      </c>
      <c r="J288" s="16">
        <f t="shared" si="37"/>
        <v>5.0788037326188196E-2</v>
      </c>
      <c r="K288" s="15">
        <f t="shared" si="38"/>
        <v>1.1136496881960452</v>
      </c>
      <c r="L288" s="16">
        <f t="shared" si="39"/>
        <v>11.364968819604515</v>
      </c>
    </row>
    <row r="289" spans="1:12" x14ac:dyDescent="0.3">
      <c r="A289">
        <f t="shared" si="32"/>
        <v>287</v>
      </c>
      <c r="B289" s="7">
        <v>44825</v>
      </c>
      <c r="C289" s="8">
        <v>11.814</v>
      </c>
      <c r="D289" s="34">
        <v>775.76273600000002</v>
      </c>
      <c r="E289" s="12">
        <f t="shared" si="33"/>
        <v>0.41276742592319948</v>
      </c>
      <c r="F289" s="11">
        <f t="shared" si="34"/>
        <v>1.0419548736598447</v>
      </c>
      <c r="G289" s="12">
        <f t="shared" si="35"/>
        <v>4.1954873659844738</v>
      </c>
      <c r="H289" s="9">
        <v>13.65</v>
      </c>
      <c r="I289" s="15">
        <f t="shared" si="36"/>
        <v>1.1142152890153691</v>
      </c>
      <c r="J289" s="16">
        <f t="shared" si="37"/>
        <v>5.0788037326188196E-2</v>
      </c>
      <c r="K289" s="15">
        <f t="shared" si="38"/>
        <v>1.1142152890153691</v>
      </c>
      <c r="L289" s="16">
        <f t="shared" si="39"/>
        <v>11.421528901536915</v>
      </c>
    </row>
    <row r="290" spans="1:12" x14ac:dyDescent="0.3">
      <c r="A290">
        <f t="shared" si="32"/>
        <v>288</v>
      </c>
      <c r="B290" s="7">
        <v>44826</v>
      </c>
      <c r="C290" s="8">
        <v>11.5616</v>
      </c>
      <c r="D290" s="34">
        <v>780.09787500000004</v>
      </c>
      <c r="E290" s="12">
        <f t="shared" si="33"/>
        <v>0.55882279449936956</v>
      </c>
      <c r="F290" s="11">
        <f t="shared" si="34"/>
        <v>1.047777555002253</v>
      </c>
      <c r="G290" s="12">
        <f t="shared" si="35"/>
        <v>4.7777555002253003</v>
      </c>
      <c r="H290" s="9">
        <v>13.65</v>
      </c>
      <c r="I290" s="15">
        <f t="shared" si="36"/>
        <v>1.1147811770922484</v>
      </c>
      <c r="J290" s="16">
        <f t="shared" si="37"/>
        <v>5.0788037326188196E-2</v>
      </c>
      <c r="K290" s="15">
        <f t="shared" si="38"/>
        <v>1.1147811770922484</v>
      </c>
      <c r="L290" s="16">
        <f t="shared" si="39"/>
        <v>11.478117709224843</v>
      </c>
    </row>
    <row r="291" spans="1:12" x14ac:dyDescent="0.3">
      <c r="A291">
        <f t="shared" si="32"/>
        <v>289</v>
      </c>
      <c r="B291" s="7">
        <v>44827</v>
      </c>
      <c r="C291" s="8">
        <v>11.700699999999999</v>
      </c>
      <c r="D291" s="34">
        <v>778.23622899999998</v>
      </c>
      <c r="E291" s="12">
        <f t="shared" si="33"/>
        <v>-0.2386426190431612</v>
      </c>
      <c r="F291" s="11">
        <f t="shared" si="34"/>
        <v>1.0452771112032493</v>
      </c>
      <c r="G291" s="12">
        <f t="shared" si="35"/>
        <v>4.5277111203249287</v>
      </c>
      <c r="H291" s="9">
        <v>13.65</v>
      </c>
      <c r="I291" s="15">
        <f t="shared" si="36"/>
        <v>1.1153473525725754</v>
      </c>
      <c r="J291" s="16">
        <f t="shared" si="37"/>
        <v>5.0788037326188196E-2</v>
      </c>
      <c r="K291" s="15">
        <f t="shared" si="38"/>
        <v>1.1153473525725754</v>
      </c>
      <c r="L291" s="16">
        <f t="shared" si="39"/>
        <v>11.534735257257545</v>
      </c>
    </row>
    <row r="292" spans="1:12" x14ac:dyDescent="0.3">
      <c r="A292">
        <f t="shared" si="32"/>
        <v>290</v>
      </c>
      <c r="B292" s="7">
        <v>44830</v>
      </c>
      <c r="C292" s="8">
        <v>11.9076</v>
      </c>
      <c r="D292" s="34">
        <v>775.32587699999999</v>
      </c>
      <c r="E292" s="12">
        <f t="shared" si="33"/>
        <v>-0.37396768378923362</v>
      </c>
      <c r="F292" s="11">
        <f t="shared" si="34"/>
        <v>1.0413681126013035</v>
      </c>
      <c r="G292" s="12">
        <f t="shared" si="35"/>
        <v>4.1368112601303464</v>
      </c>
      <c r="H292" s="9">
        <v>13.65</v>
      </c>
      <c r="I292" s="15">
        <f t="shared" si="36"/>
        <v>1.1159138156023167</v>
      </c>
      <c r="J292" s="16">
        <f t="shared" si="37"/>
        <v>5.0788037326188196E-2</v>
      </c>
      <c r="K292" s="15">
        <f t="shared" si="38"/>
        <v>1.1159138156023167</v>
      </c>
      <c r="L292" s="16">
        <f t="shared" si="39"/>
        <v>11.591381560231673</v>
      </c>
    </row>
    <row r="293" spans="1:12" x14ac:dyDescent="0.3">
      <c r="A293">
        <f t="shared" si="32"/>
        <v>291</v>
      </c>
      <c r="B293" s="7">
        <v>44831</v>
      </c>
      <c r="C293" s="8">
        <v>11.662000000000001</v>
      </c>
      <c r="D293" s="34">
        <v>779.52965800000004</v>
      </c>
      <c r="E293" s="12">
        <f t="shared" si="33"/>
        <v>0.5421953690319059</v>
      </c>
      <c r="F293" s="11">
        <f t="shared" si="34"/>
        <v>1.0470143622824026</v>
      </c>
      <c r="G293" s="12">
        <f t="shared" si="35"/>
        <v>4.7014362282402633</v>
      </c>
      <c r="H293" s="9">
        <v>13.65</v>
      </c>
      <c r="I293" s="15">
        <f t="shared" si="36"/>
        <v>1.116480566327513</v>
      </c>
      <c r="J293" s="16">
        <f t="shared" si="37"/>
        <v>5.0788037326188196E-2</v>
      </c>
      <c r="K293" s="15">
        <f t="shared" si="38"/>
        <v>1.116480566327513</v>
      </c>
      <c r="L293" s="16">
        <f t="shared" si="39"/>
        <v>11.648056632751302</v>
      </c>
    </row>
    <row r="294" spans="1:12" x14ac:dyDescent="0.3">
      <c r="A294">
        <f t="shared" si="32"/>
        <v>292</v>
      </c>
      <c r="B294" s="7">
        <v>44832</v>
      </c>
      <c r="C294" s="8">
        <v>11.8131</v>
      </c>
      <c r="D294" s="34">
        <v>777.49753299999998</v>
      </c>
      <c r="E294" s="12">
        <f t="shared" si="33"/>
        <v>-0.26068604050470956</v>
      </c>
      <c r="F294" s="11">
        <f t="shared" si="34"/>
        <v>1.044284941997853</v>
      </c>
      <c r="G294" s="12">
        <f t="shared" si="35"/>
        <v>4.4284941997853045</v>
      </c>
      <c r="H294" s="9">
        <v>13.65</v>
      </c>
      <c r="I294" s="15">
        <f t="shared" si="36"/>
        <v>1.117047604894279</v>
      </c>
      <c r="J294" s="16">
        <f t="shared" si="37"/>
        <v>5.0788037326188196E-2</v>
      </c>
      <c r="K294" s="15">
        <f t="shared" si="38"/>
        <v>1.117047604894279</v>
      </c>
      <c r="L294" s="16">
        <f t="shared" si="39"/>
        <v>11.704760489427901</v>
      </c>
    </row>
    <row r="295" spans="1:12" x14ac:dyDescent="0.3">
      <c r="A295">
        <f t="shared" si="32"/>
        <v>293</v>
      </c>
      <c r="B295" s="7">
        <v>44833</v>
      </c>
      <c r="C295" s="8">
        <v>11.7936</v>
      </c>
      <c r="D295" s="34">
        <v>778.14741900000001</v>
      </c>
      <c r="E295" s="12">
        <f t="shared" si="33"/>
        <v>8.3586889014619636E-2</v>
      </c>
      <c r="F295" s="11">
        <f t="shared" si="34"/>
        <v>1.0451578272933171</v>
      </c>
      <c r="G295" s="12">
        <f t="shared" si="35"/>
        <v>4.5157827293317077</v>
      </c>
      <c r="H295" s="9">
        <v>13.65</v>
      </c>
      <c r="I295" s="15">
        <f t="shared" si="36"/>
        <v>1.117614931448804</v>
      </c>
      <c r="J295" s="16">
        <f t="shared" si="37"/>
        <v>5.0788037326188196E-2</v>
      </c>
      <c r="K295" s="15">
        <f t="shared" si="38"/>
        <v>1.117614931448804</v>
      </c>
      <c r="L295" s="16">
        <f t="shared" si="39"/>
        <v>11.761493144880397</v>
      </c>
    </row>
    <row r="296" spans="1:12" x14ac:dyDescent="0.3">
      <c r="A296">
        <f t="shared" si="32"/>
        <v>294</v>
      </c>
      <c r="B296" s="7">
        <v>44834</v>
      </c>
      <c r="C296" s="8">
        <v>11.66</v>
      </c>
      <c r="D296" s="34">
        <v>780.58538699999997</v>
      </c>
      <c r="E296" s="12">
        <f t="shared" si="33"/>
        <v>0.31330412984380551</v>
      </c>
      <c r="F296" s="11">
        <f t="shared" si="34"/>
        <v>1.0484323499296129</v>
      </c>
      <c r="G296" s="12">
        <f t="shared" si="35"/>
        <v>4.8432349929612872</v>
      </c>
      <c r="H296" s="9">
        <v>13.65</v>
      </c>
      <c r="I296" s="15">
        <f t="shared" si="36"/>
        <v>1.1181825461373514</v>
      </c>
      <c r="J296" s="16">
        <f t="shared" si="37"/>
        <v>5.0788037326188196E-2</v>
      </c>
      <c r="K296" s="15">
        <f t="shared" si="38"/>
        <v>1.1181825461373514</v>
      </c>
      <c r="L296" s="16">
        <f t="shared" si="39"/>
        <v>11.818254613735135</v>
      </c>
    </row>
    <row r="297" spans="1:12" x14ac:dyDescent="0.3">
      <c r="A297">
        <f t="shared" si="32"/>
        <v>295</v>
      </c>
      <c r="B297" s="7">
        <v>44837</v>
      </c>
      <c r="C297" s="8">
        <v>11.54</v>
      </c>
      <c r="D297" s="34">
        <v>782.81203300000004</v>
      </c>
      <c r="E297" s="12">
        <f t="shared" si="33"/>
        <v>0.28525335435212185</v>
      </c>
      <c r="F297" s="11">
        <f t="shared" si="34"/>
        <v>1.0514230383758998</v>
      </c>
      <c r="G297" s="12">
        <f t="shared" si="35"/>
        <v>5.1423038375899788</v>
      </c>
      <c r="H297" s="9">
        <v>13.65</v>
      </c>
      <c r="I297" s="15">
        <f t="shared" si="36"/>
        <v>1.1187504491062585</v>
      </c>
      <c r="J297" s="16">
        <f t="shared" si="37"/>
        <v>5.0788037326188196E-2</v>
      </c>
      <c r="K297" s="15">
        <f t="shared" si="38"/>
        <v>1.1187504491062585</v>
      </c>
      <c r="L297" s="16">
        <f t="shared" si="39"/>
        <v>11.875044910625853</v>
      </c>
    </row>
    <row r="298" spans="1:12" x14ac:dyDescent="0.3">
      <c r="A298">
        <f t="shared" si="32"/>
        <v>296</v>
      </c>
      <c r="B298" s="7">
        <v>44838</v>
      </c>
      <c r="C298" s="8">
        <v>11.535</v>
      </c>
      <c r="D298" s="34">
        <v>783.22994300000005</v>
      </c>
      <c r="E298" s="12">
        <f t="shared" si="33"/>
        <v>5.3385740430988982E-2</v>
      </c>
      <c r="F298" s="11">
        <f t="shared" si="34"/>
        <v>1.0519843483499987</v>
      </c>
      <c r="G298" s="12">
        <f t="shared" si="35"/>
        <v>5.1984348349998655</v>
      </c>
      <c r="H298" s="9">
        <v>13.65</v>
      </c>
      <c r="I298" s="15">
        <f t="shared" si="36"/>
        <v>1.1193186405019375</v>
      </c>
      <c r="J298" s="16">
        <f t="shared" si="37"/>
        <v>5.0788037326188196E-2</v>
      </c>
      <c r="K298" s="15">
        <f t="shared" si="38"/>
        <v>1.1193186405019375</v>
      </c>
      <c r="L298" s="16">
        <f t="shared" si="39"/>
        <v>11.931864050193752</v>
      </c>
    </row>
    <row r="299" spans="1:12" x14ac:dyDescent="0.3">
      <c r="A299">
        <f t="shared" si="32"/>
        <v>297</v>
      </c>
      <c r="B299" s="7">
        <v>44839</v>
      </c>
      <c r="C299" s="8">
        <v>11.596</v>
      </c>
      <c r="D299" s="34">
        <v>782.61274000000003</v>
      </c>
      <c r="E299" s="12">
        <f t="shared" si="33"/>
        <v>-7.8802273268041567E-2</v>
      </c>
      <c r="F299" s="11">
        <f t="shared" si="34"/>
        <v>1.0511553607690749</v>
      </c>
      <c r="G299" s="12">
        <f t="shared" si="35"/>
        <v>5.1155360769074898</v>
      </c>
      <c r="H299" s="9">
        <v>13.65</v>
      </c>
      <c r="I299" s="15">
        <f t="shared" si="36"/>
        <v>1.1198871204708747</v>
      </c>
      <c r="J299" s="16">
        <f t="shared" si="37"/>
        <v>5.0788037326188196E-2</v>
      </c>
      <c r="K299" s="15">
        <f t="shared" si="38"/>
        <v>1.1198871204708747</v>
      </c>
      <c r="L299" s="16">
        <f t="shared" si="39"/>
        <v>11.988712047087468</v>
      </c>
    </row>
    <row r="300" spans="1:12" x14ac:dyDescent="0.3">
      <c r="A300">
        <f t="shared" si="32"/>
        <v>298</v>
      </c>
      <c r="B300" s="7">
        <v>44840</v>
      </c>
      <c r="C300" s="8">
        <v>11.6351</v>
      </c>
      <c r="D300" s="34">
        <v>782.34210599999994</v>
      </c>
      <c r="E300" s="12">
        <f t="shared" si="33"/>
        <v>-3.4580832405062267E-2</v>
      </c>
      <c r="F300" s="11">
        <f t="shared" si="34"/>
        <v>1.0507918624954504</v>
      </c>
      <c r="G300" s="12">
        <f t="shared" si="35"/>
        <v>5.0791862495450424</v>
      </c>
      <c r="H300" s="9">
        <v>13.65</v>
      </c>
      <c r="I300" s="15">
        <f t="shared" si="36"/>
        <v>1.1204558891596306</v>
      </c>
      <c r="J300" s="16">
        <f t="shared" si="37"/>
        <v>5.0788037326188196E-2</v>
      </c>
      <c r="K300" s="15">
        <f t="shared" si="38"/>
        <v>1.1204558891596306</v>
      </c>
      <c r="L300" s="16">
        <f t="shared" si="39"/>
        <v>12.045588915963057</v>
      </c>
    </row>
    <row r="301" spans="1:12" x14ac:dyDescent="0.3">
      <c r="A301">
        <f t="shared" si="32"/>
        <v>299</v>
      </c>
      <c r="B301" s="7">
        <v>44841</v>
      </c>
      <c r="C301" s="8">
        <v>11.64</v>
      </c>
      <c r="D301" s="34">
        <v>782.60740799999996</v>
      </c>
      <c r="E301" s="12">
        <f t="shared" si="33"/>
        <v>3.3911251607876558E-2</v>
      </c>
      <c r="F301" s="11">
        <f t="shared" si="34"/>
        <v>1.0511481991678164</v>
      </c>
      <c r="G301" s="12">
        <f t="shared" si="35"/>
        <v>5.1148199167816433</v>
      </c>
      <c r="H301" s="9">
        <v>13.65</v>
      </c>
      <c r="I301" s="15">
        <f t="shared" si="36"/>
        <v>1.1210249467148405</v>
      </c>
      <c r="J301" s="16">
        <f t="shared" si="37"/>
        <v>5.0788037326188196E-2</v>
      </c>
      <c r="K301" s="15">
        <f t="shared" si="38"/>
        <v>1.1210249467148405</v>
      </c>
      <c r="L301" s="16">
        <f t="shared" si="39"/>
        <v>12.102494671484054</v>
      </c>
    </row>
    <row r="302" spans="1:12" x14ac:dyDescent="0.3">
      <c r="A302">
        <f t="shared" si="32"/>
        <v>300</v>
      </c>
      <c r="B302" s="7">
        <v>44844</v>
      </c>
      <c r="C302" s="8">
        <v>11.5731</v>
      </c>
      <c r="D302" s="34">
        <v>783.993067</v>
      </c>
      <c r="E302" s="12">
        <f t="shared" si="33"/>
        <v>0.17705671909511445</v>
      </c>
      <c r="F302" s="11">
        <f t="shared" si="34"/>
        <v>1.0530093276820904</v>
      </c>
      <c r="G302" s="12">
        <f t="shared" si="35"/>
        <v>5.3009327682090435</v>
      </c>
      <c r="H302" s="9">
        <v>13.65</v>
      </c>
      <c r="I302" s="15">
        <f t="shared" si="36"/>
        <v>1.1215942932832139</v>
      </c>
      <c r="J302" s="16">
        <f t="shared" si="37"/>
        <v>5.0788037326188196E-2</v>
      </c>
      <c r="K302" s="15">
        <f t="shared" si="38"/>
        <v>1.1215942932832139</v>
      </c>
      <c r="L302" s="16">
        <f t="shared" si="39"/>
        <v>12.159429328321391</v>
      </c>
    </row>
    <row r="303" spans="1:12" x14ac:dyDescent="0.3">
      <c r="A303">
        <f t="shared" si="32"/>
        <v>301</v>
      </c>
      <c r="B303" s="7">
        <v>44845</v>
      </c>
      <c r="C303" s="8">
        <v>11.7225</v>
      </c>
      <c r="D303" s="34">
        <v>782.00912800000003</v>
      </c>
      <c r="E303" s="12">
        <f t="shared" si="33"/>
        <v>-0.25305568167733883</v>
      </c>
      <c r="F303" s="11">
        <f t="shared" si="34"/>
        <v>1.0503446277497985</v>
      </c>
      <c r="G303" s="12">
        <f t="shared" si="35"/>
        <v>5.0344627749798532</v>
      </c>
      <c r="H303" s="9">
        <v>13.65</v>
      </c>
      <c r="I303" s="15">
        <f t="shared" si="36"/>
        <v>1.1221639290115351</v>
      </c>
      <c r="J303" s="16">
        <f t="shared" si="37"/>
        <v>5.0788037326188196E-2</v>
      </c>
      <c r="K303" s="15">
        <f t="shared" si="38"/>
        <v>1.1221639290115351</v>
      </c>
      <c r="L303" s="16">
        <f t="shared" si="39"/>
        <v>12.216392901153505</v>
      </c>
    </row>
    <row r="304" spans="1:12" x14ac:dyDescent="0.3">
      <c r="A304">
        <f t="shared" si="32"/>
        <v>302</v>
      </c>
      <c r="B304" s="7">
        <v>44847</v>
      </c>
      <c r="C304" s="8">
        <v>11.7819</v>
      </c>
      <c r="D304" s="34">
        <v>781.43292599999995</v>
      </c>
      <c r="E304" s="12">
        <f t="shared" si="33"/>
        <v>-7.3682260138541178E-2</v>
      </c>
      <c r="F304" s="11">
        <f t="shared" si="34"/>
        <v>1.0495707100888287</v>
      </c>
      <c r="G304" s="12">
        <f t="shared" si="35"/>
        <v>4.957071008882874</v>
      </c>
      <c r="H304" s="9">
        <v>13.65</v>
      </c>
      <c r="I304" s="15">
        <f t="shared" si="36"/>
        <v>1.1227338540466625</v>
      </c>
      <c r="J304" s="16">
        <f t="shared" si="37"/>
        <v>5.0788037326188196E-2</v>
      </c>
      <c r="K304" s="15">
        <f t="shared" si="38"/>
        <v>1.1227338540466625</v>
      </c>
      <c r="L304" s="16">
        <f t="shared" si="39"/>
        <v>12.273385404666248</v>
      </c>
    </row>
    <row r="305" spans="1:12" x14ac:dyDescent="0.3">
      <c r="A305">
        <f t="shared" si="32"/>
        <v>303</v>
      </c>
      <c r="B305" s="7">
        <v>44848</v>
      </c>
      <c r="C305" s="8">
        <v>11.8573</v>
      </c>
      <c r="D305" s="34">
        <v>780.61407299999996</v>
      </c>
      <c r="E305" s="12">
        <f t="shared" si="33"/>
        <v>-0.10478864823261214</v>
      </c>
      <c r="F305" s="11">
        <f t="shared" si="34"/>
        <v>1.0484708791294812</v>
      </c>
      <c r="G305" s="12">
        <f t="shared" si="35"/>
        <v>4.8470879129481226</v>
      </c>
      <c r="H305" s="9">
        <v>13.65</v>
      </c>
      <c r="I305" s="15">
        <f t="shared" si="36"/>
        <v>1.1233040685355296</v>
      </c>
      <c r="J305" s="16">
        <f t="shared" si="37"/>
        <v>5.0788037326188196E-2</v>
      </c>
      <c r="K305" s="15">
        <f t="shared" si="38"/>
        <v>1.1233040685355296</v>
      </c>
      <c r="L305" s="16">
        <f t="shared" si="39"/>
        <v>12.330406853552955</v>
      </c>
    </row>
    <row r="306" spans="1:12" x14ac:dyDescent="0.3">
      <c r="A306">
        <f t="shared" si="32"/>
        <v>304</v>
      </c>
      <c r="B306" s="7">
        <v>44851</v>
      </c>
      <c r="C306" s="8">
        <v>11.7104</v>
      </c>
      <c r="D306" s="34">
        <v>783.22890800000005</v>
      </c>
      <c r="E306" s="12">
        <f t="shared" si="33"/>
        <v>0.33497154233346205</v>
      </c>
      <c r="F306" s="11">
        <f t="shared" si="34"/>
        <v>1.0519829582042184</v>
      </c>
      <c r="G306" s="12">
        <f t="shared" si="35"/>
        <v>5.1982958204218388</v>
      </c>
      <c r="H306" s="9">
        <v>13.65</v>
      </c>
      <c r="I306" s="15">
        <f t="shared" si="36"/>
        <v>1.123874572625144</v>
      </c>
      <c r="J306" s="16">
        <f t="shared" si="37"/>
        <v>5.0788037326188196E-2</v>
      </c>
      <c r="K306" s="15">
        <f t="shared" si="38"/>
        <v>1.123874572625144</v>
      </c>
      <c r="L306" s="16">
        <f t="shared" si="39"/>
        <v>12.387457262514401</v>
      </c>
    </row>
    <row r="307" spans="1:12" x14ac:dyDescent="0.3">
      <c r="A307">
        <f t="shared" si="32"/>
        <v>305</v>
      </c>
      <c r="B307" s="7">
        <v>44852</v>
      </c>
      <c r="C307" s="8">
        <v>11.677</v>
      </c>
      <c r="D307" s="34">
        <v>784.08938599999999</v>
      </c>
      <c r="E307" s="12">
        <f t="shared" si="33"/>
        <v>0.10986290102559249</v>
      </c>
      <c r="F307" s="11">
        <f t="shared" si="34"/>
        <v>1.0531386972003964</v>
      </c>
      <c r="G307" s="12">
        <f t="shared" si="35"/>
        <v>5.3138697200396434</v>
      </c>
      <c r="H307" s="9">
        <v>13.65</v>
      </c>
      <c r="I307" s="15">
        <f t="shared" si="36"/>
        <v>1.1244453664625884</v>
      </c>
      <c r="J307" s="16">
        <f t="shared" si="37"/>
        <v>5.0788037326188196E-2</v>
      </c>
      <c r="K307" s="15">
        <f t="shared" si="38"/>
        <v>1.1244453664625884</v>
      </c>
      <c r="L307" s="16">
        <f t="shared" si="39"/>
        <v>12.444536646258841</v>
      </c>
    </row>
    <row r="308" spans="1:12" x14ac:dyDescent="0.3">
      <c r="A308">
        <f t="shared" si="32"/>
        <v>306</v>
      </c>
      <c r="B308" s="7">
        <v>44853</v>
      </c>
      <c r="C308" s="8">
        <v>11.74</v>
      </c>
      <c r="D308" s="34">
        <v>783.46112900000003</v>
      </c>
      <c r="E308" s="12">
        <f t="shared" si="33"/>
        <v>-8.0125686078347247E-2</v>
      </c>
      <c r="F308" s="11">
        <f t="shared" si="34"/>
        <v>1.0522948625939081</v>
      </c>
      <c r="G308" s="12">
        <f t="shared" si="35"/>
        <v>5.2294862593908142</v>
      </c>
      <c r="H308" s="9">
        <v>13.65</v>
      </c>
      <c r="I308" s="15">
        <f t="shared" si="36"/>
        <v>1.1250164501950199</v>
      </c>
      <c r="J308" s="16">
        <f t="shared" si="37"/>
        <v>5.0788037326188196E-2</v>
      </c>
      <c r="K308" s="15">
        <f t="shared" si="38"/>
        <v>1.1250164501950199</v>
      </c>
      <c r="L308" s="16">
        <f t="shared" si="39"/>
        <v>12.501645019501995</v>
      </c>
    </row>
    <row r="309" spans="1:12" x14ac:dyDescent="0.3">
      <c r="A309">
        <f t="shared" si="32"/>
        <v>307</v>
      </c>
      <c r="B309" s="7">
        <v>44854</v>
      </c>
      <c r="C309" s="8">
        <v>11.78</v>
      </c>
      <c r="D309" s="34">
        <v>783.19094500000006</v>
      </c>
      <c r="E309" s="12">
        <f t="shared" si="33"/>
        <v>-3.4485948313078829E-2</v>
      </c>
      <c r="F309" s="11">
        <f t="shared" si="34"/>
        <v>1.0519319687314928</v>
      </c>
      <c r="G309" s="12">
        <f t="shared" si="35"/>
        <v>5.193196873149275</v>
      </c>
      <c r="H309" s="9">
        <v>13.65</v>
      </c>
      <c r="I309" s="15">
        <f t="shared" si="36"/>
        <v>1.1255878239696708</v>
      </c>
      <c r="J309" s="16">
        <f t="shared" si="37"/>
        <v>5.0788037326188196E-2</v>
      </c>
      <c r="K309" s="15">
        <f t="shared" si="38"/>
        <v>1.1255878239696708</v>
      </c>
      <c r="L309" s="16">
        <f t="shared" si="39"/>
        <v>12.558782396967082</v>
      </c>
    </row>
    <row r="310" spans="1:12" x14ac:dyDescent="0.3">
      <c r="A310">
        <f t="shared" si="32"/>
        <v>308</v>
      </c>
      <c r="B310" s="7">
        <v>44855</v>
      </c>
      <c r="C310" s="8">
        <v>11.745200000000001</v>
      </c>
      <c r="D310" s="34">
        <v>784.07172500000001</v>
      </c>
      <c r="E310" s="12">
        <f t="shared" si="33"/>
        <v>0.1124604421977704</v>
      </c>
      <c r="F310" s="11">
        <f t="shared" si="34"/>
        <v>1.0531149760751479</v>
      </c>
      <c r="G310" s="12">
        <f t="shared" si="35"/>
        <v>5.3114976075147924</v>
      </c>
      <c r="H310" s="9">
        <v>13.65</v>
      </c>
      <c r="I310" s="15">
        <f t="shared" si="36"/>
        <v>1.1261594879338477</v>
      </c>
      <c r="J310" s="16">
        <f t="shared" si="37"/>
        <v>5.0788037326188196E-2</v>
      </c>
      <c r="K310" s="15">
        <f t="shared" si="38"/>
        <v>1.1261594879338477</v>
      </c>
      <c r="L310" s="16">
        <f t="shared" si="39"/>
        <v>12.615948793384767</v>
      </c>
    </row>
    <row r="311" spans="1:12" x14ac:dyDescent="0.3">
      <c r="A311">
        <f t="shared" si="32"/>
        <v>309</v>
      </c>
      <c r="B311" s="7">
        <v>44858</v>
      </c>
      <c r="C311" s="8">
        <v>11.886699999999999</v>
      </c>
      <c r="D311" s="34">
        <v>782.24986899999999</v>
      </c>
      <c r="E311" s="12">
        <f t="shared" si="33"/>
        <v>-0.23235833430927944</v>
      </c>
      <c r="F311" s="11">
        <f t="shared" si="34"/>
        <v>1.0506679756583781</v>
      </c>
      <c r="G311" s="12">
        <f t="shared" si="35"/>
        <v>5.0667975658378106</v>
      </c>
      <c r="H311" s="9">
        <v>13.65</v>
      </c>
      <c r="I311" s="15">
        <f t="shared" si="36"/>
        <v>1.1267314422349319</v>
      </c>
      <c r="J311" s="16">
        <f t="shared" si="37"/>
        <v>5.0788037326188196E-2</v>
      </c>
      <c r="K311" s="15">
        <f t="shared" si="38"/>
        <v>1.1267314422349319</v>
      </c>
      <c r="L311" s="16">
        <f t="shared" si="39"/>
        <v>12.673144223493193</v>
      </c>
    </row>
    <row r="312" spans="1:12" x14ac:dyDescent="0.3">
      <c r="A312">
        <f t="shared" si="32"/>
        <v>310</v>
      </c>
      <c r="B312" s="7">
        <v>44859</v>
      </c>
      <c r="C312" s="8">
        <v>11.9063</v>
      </c>
      <c r="D312" s="34">
        <v>782.29946700000005</v>
      </c>
      <c r="E312" s="12">
        <f t="shared" si="33"/>
        <v>6.3404293136448686E-3</v>
      </c>
      <c r="F312" s="11">
        <f t="shared" si="34"/>
        <v>1.0507345925186957</v>
      </c>
      <c r="G312" s="12">
        <f t="shared" si="35"/>
        <v>5.073459251869572</v>
      </c>
      <c r="H312" s="9">
        <v>13.65</v>
      </c>
      <c r="I312" s="15">
        <f t="shared" si="36"/>
        <v>1.1273036870203801</v>
      </c>
      <c r="J312" s="16">
        <f t="shared" si="37"/>
        <v>5.0788037326188196E-2</v>
      </c>
      <c r="K312" s="15">
        <f t="shared" si="38"/>
        <v>1.1273036870203801</v>
      </c>
      <c r="L312" s="16">
        <f t="shared" si="39"/>
        <v>12.730368702038009</v>
      </c>
    </row>
    <row r="313" spans="1:12" x14ac:dyDescent="0.3">
      <c r="A313">
        <f t="shared" si="32"/>
        <v>311</v>
      </c>
      <c r="B313" s="7">
        <v>44860</v>
      </c>
      <c r="C313" s="8">
        <v>11.985099999999999</v>
      </c>
      <c r="D313" s="34">
        <v>781.44947000000002</v>
      </c>
      <c r="E313" s="12">
        <f t="shared" si="33"/>
        <v>-0.10865365960935902</v>
      </c>
      <c r="F313" s="11">
        <f t="shared" si="34"/>
        <v>1.0495929309311427</v>
      </c>
      <c r="G313" s="12">
        <f t="shared" si="35"/>
        <v>4.9592930931142698</v>
      </c>
      <c r="H313" s="9">
        <v>13.65</v>
      </c>
      <c r="I313" s="15">
        <f t="shared" si="36"/>
        <v>1.1278762224377235</v>
      </c>
      <c r="J313" s="16">
        <f t="shared" si="37"/>
        <v>5.0788037326188196E-2</v>
      </c>
      <c r="K313" s="15">
        <f t="shared" si="38"/>
        <v>1.1278762224377235</v>
      </c>
      <c r="L313" s="16">
        <f t="shared" si="39"/>
        <v>12.787622243772345</v>
      </c>
    </row>
    <row r="314" spans="1:12" x14ac:dyDescent="0.3">
      <c r="A314">
        <f t="shared" si="32"/>
        <v>312</v>
      </c>
      <c r="B314" s="7">
        <v>44861</v>
      </c>
      <c r="C314" s="8">
        <v>11.896100000000001</v>
      </c>
      <c r="D314" s="34">
        <v>783.15342999999996</v>
      </c>
      <c r="E314" s="12">
        <f t="shared" si="33"/>
        <v>0.21805120681699375</v>
      </c>
      <c r="F314" s="11">
        <f t="shared" si="34"/>
        <v>1.0518815809837039</v>
      </c>
      <c r="G314" s="12">
        <f t="shared" si="35"/>
        <v>5.1881580983703879</v>
      </c>
      <c r="H314" s="9">
        <v>13.65</v>
      </c>
      <c r="I314" s="15">
        <f t="shared" si="36"/>
        <v>1.1284490486345684</v>
      </c>
      <c r="J314" s="16">
        <f t="shared" si="37"/>
        <v>5.0788037326188196E-2</v>
      </c>
      <c r="K314" s="15">
        <f t="shared" si="38"/>
        <v>1.1284490486345684</v>
      </c>
      <c r="L314" s="16">
        <f t="shared" si="39"/>
        <v>12.84490486345684</v>
      </c>
    </row>
    <row r="509" spans="16:16" x14ac:dyDescent="0.3">
      <c r="P509" s="10"/>
    </row>
    <row r="510" spans="16:16" x14ac:dyDescent="0.3">
      <c r="P510" s="10"/>
    </row>
  </sheetData>
  <autoFilter ref="A2:L504" xr:uid="{00000000-0009-0000-0000-000004000000}"/>
  <pageMargins left="0.511811024" right="0.511811024" top="0.78740157499999996" bottom="0.78740157499999996" header="0.31496062000000002" footer="0.31496062000000002"/>
  <pageSetup paperSize="9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9228B-9867-4E0B-B24E-1A3925CAE256}">
  <dimension ref="A1:F313"/>
  <sheetViews>
    <sheetView zoomScaleNormal="100" workbookViewId="0">
      <selection activeCell="E2" sqref="E1:E2"/>
    </sheetView>
  </sheetViews>
  <sheetFormatPr defaultRowHeight="14.4" x14ac:dyDescent="0.3"/>
  <cols>
    <col min="1" max="4" width="14.5546875" customWidth="1"/>
    <col min="5" max="5" width="5.77734375" customWidth="1"/>
    <col min="6" max="6" width="14.21875" bestFit="1" customWidth="1"/>
  </cols>
  <sheetData>
    <row r="1" spans="1:6" x14ac:dyDescent="0.3">
      <c r="A1" s="5" t="s">
        <v>1</v>
      </c>
      <c r="B1" s="5" t="s">
        <v>33</v>
      </c>
      <c r="C1" s="5" t="s">
        <v>34</v>
      </c>
      <c r="D1" s="45" t="s">
        <v>35</v>
      </c>
      <c r="E1" s="47"/>
      <c r="F1" s="18" t="s">
        <v>78</v>
      </c>
    </row>
    <row r="2" spans="1:6" x14ac:dyDescent="0.3">
      <c r="A2" s="7">
        <v>44411</v>
      </c>
      <c r="B2" s="7">
        <v>45658</v>
      </c>
      <c r="C2" s="50">
        <v>8.8333999999999993</v>
      </c>
      <c r="D2" s="47">
        <v>749.35496699999999</v>
      </c>
      <c r="E2" s="47"/>
      <c r="F2" s="34">
        <v>744.52623200000005</v>
      </c>
    </row>
    <row r="3" spans="1:6" x14ac:dyDescent="0.3">
      <c r="A3" s="7">
        <v>44412</v>
      </c>
      <c r="B3" s="7">
        <v>45658</v>
      </c>
      <c r="C3" s="46">
        <v>8.8333999999999993</v>
      </c>
      <c r="D3" s="47">
        <v>749.60672199999999</v>
      </c>
      <c r="E3" s="47"/>
      <c r="F3" s="34">
        <v>745.01457300000004</v>
      </c>
    </row>
    <row r="4" spans="1:6" x14ac:dyDescent="0.3">
      <c r="A4" s="7">
        <v>44413</v>
      </c>
      <c r="B4" s="7">
        <v>45658</v>
      </c>
      <c r="C4" s="46">
        <v>8.8333999999999993</v>
      </c>
      <c r="D4" s="47">
        <v>749.85856100000001</v>
      </c>
      <c r="E4" s="47"/>
      <c r="F4" s="34">
        <v>738.56813699999998</v>
      </c>
    </row>
    <row r="5" spans="1:6" x14ac:dyDescent="0.3">
      <c r="A5" s="7">
        <v>44414</v>
      </c>
      <c r="B5" s="7">
        <v>45658</v>
      </c>
      <c r="C5" s="46">
        <v>8.8333999999999993</v>
      </c>
      <c r="D5" s="47">
        <v>750.11048400000004</v>
      </c>
      <c r="E5" s="47"/>
      <c r="F5" s="34">
        <v>739.851854</v>
      </c>
    </row>
    <row r="6" spans="1:6" x14ac:dyDescent="0.3">
      <c r="A6" s="7">
        <v>44417</v>
      </c>
      <c r="B6" s="7">
        <v>45658</v>
      </c>
      <c r="C6" s="46">
        <v>8.8333999999999993</v>
      </c>
      <c r="D6" s="47">
        <v>750.36249199999997</v>
      </c>
      <c r="E6" s="47"/>
      <c r="F6" s="34">
        <v>738.51747599999999</v>
      </c>
    </row>
    <row r="7" spans="1:6" x14ac:dyDescent="0.3">
      <c r="A7" s="7">
        <v>44418</v>
      </c>
      <c r="B7" s="7">
        <v>45658</v>
      </c>
      <c r="C7" s="46">
        <v>8.8333999999999993</v>
      </c>
      <c r="D7" s="47">
        <v>750.61458500000003</v>
      </c>
      <c r="E7" s="47"/>
      <c r="F7" s="34">
        <v>741.29664700000001</v>
      </c>
    </row>
    <row r="8" spans="1:6" x14ac:dyDescent="0.3">
      <c r="A8" s="7">
        <v>44419</v>
      </c>
      <c r="B8" s="7">
        <v>45658</v>
      </c>
      <c r="C8" s="46">
        <v>8.8333999999999993</v>
      </c>
      <c r="D8" s="47">
        <v>750.86676299999999</v>
      </c>
      <c r="E8" s="47"/>
      <c r="F8" s="34">
        <v>740.300972</v>
      </c>
    </row>
    <row r="9" spans="1:6" x14ac:dyDescent="0.3">
      <c r="A9" s="7">
        <v>44420</v>
      </c>
      <c r="B9" s="7">
        <v>45658</v>
      </c>
      <c r="C9" s="46">
        <v>8.8333999999999993</v>
      </c>
      <c r="D9" s="47">
        <v>751.11902499999997</v>
      </c>
      <c r="E9" s="47"/>
      <c r="F9" s="34">
        <v>737.21098800000004</v>
      </c>
    </row>
    <row r="10" spans="1:6" x14ac:dyDescent="0.3">
      <c r="A10" s="7">
        <v>44421</v>
      </c>
      <c r="B10" s="7">
        <v>45658</v>
      </c>
      <c r="C10" s="46">
        <v>8.8333999999999993</v>
      </c>
      <c r="D10" s="47">
        <v>751.37137199999995</v>
      </c>
      <c r="E10" s="47"/>
      <c r="F10" s="34">
        <v>734.28645800000004</v>
      </c>
    </row>
    <row r="11" spans="1:6" x14ac:dyDescent="0.3">
      <c r="A11" s="7">
        <v>44424</v>
      </c>
      <c r="B11" s="7">
        <v>45658</v>
      </c>
      <c r="C11" s="46">
        <v>8.8333999999999993</v>
      </c>
      <c r="D11" s="47">
        <v>751.62380399999995</v>
      </c>
      <c r="E11" s="47"/>
      <c r="F11" s="34">
        <v>730.77153299999998</v>
      </c>
    </row>
    <row r="12" spans="1:6" x14ac:dyDescent="0.3">
      <c r="A12" s="7">
        <v>44425</v>
      </c>
      <c r="B12" s="7">
        <v>45658</v>
      </c>
      <c r="C12" s="46">
        <v>8.8333999999999993</v>
      </c>
      <c r="D12" s="47">
        <v>751.87632099999996</v>
      </c>
      <c r="E12" s="47"/>
      <c r="F12" s="34">
        <v>730.54997200000003</v>
      </c>
    </row>
    <row r="13" spans="1:6" x14ac:dyDescent="0.3">
      <c r="A13" s="7">
        <v>44426</v>
      </c>
      <c r="B13" s="7">
        <v>45658</v>
      </c>
      <c r="C13" s="46">
        <v>8.8333999999999993</v>
      </c>
      <c r="D13" s="47">
        <v>752.12892199999999</v>
      </c>
      <c r="E13" s="47"/>
      <c r="F13" s="34">
        <v>724.80552299999999</v>
      </c>
    </row>
    <row r="14" spans="1:6" x14ac:dyDescent="0.3">
      <c r="A14" s="7">
        <v>44427</v>
      </c>
      <c r="B14" s="7">
        <v>45658</v>
      </c>
      <c r="C14" s="46">
        <v>8.8333999999999993</v>
      </c>
      <c r="D14" s="47">
        <v>752.38160900000003</v>
      </c>
      <c r="E14" s="47"/>
      <c r="F14" s="34">
        <v>728.55312600000002</v>
      </c>
    </row>
    <row r="15" spans="1:6" x14ac:dyDescent="0.3">
      <c r="A15" s="7">
        <v>44428</v>
      </c>
      <c r="B15" s="7">
        <v>45658</v>
      </c>
      <c r="C15" s="46">
        <v>8.8333999999999993</v>
      </c>
      <c r="D15" s="47">
        <v>752.63437999999996</v>
      </c>
      <c r="E15" s="47"/>
      <c r="F15" s="34">
        <v>732.33026199999995</v>
      </c>
    </row>
    <row r="16" spans="1:6" x14ac:dyDescent="0.3">
      <c r="A16" s="7">
        <v>44431</v>
      </c>
      <c r="B16" s="7">
        <v>45658</v>
      </c>
      <c r="C16" s="46">
        <v>8.8333999999999993</v>
      </c>
      <c r="D16" s="47">
        <v>752.88723600000003</v>
      </c>
      <c r="E16" s="47"/>
      <c r="F16" s="34">
        <v>728.562185</v>
      </c>
    </row>
    <row r="17" spans="1:6" x14ac:dyDescent="0.3">
      <c r="A17" s="7">
        <v>44432</v>
      </c>
      <c r="B17" s="7">
        <v>45658</v>
      </c>
      <c r="C17" s="46">
        <v>8.8333999999999993</v>
      </c>
      <c r="D17" s="47">
        <v>753.14017699999999</v>
      </c>
      <c r="E17" s="47"/>
      <c r="F17" s="34">
        <v>732.33763599999997</v>
      </c>
    </row>
    <row r="18" spans="1:6" x14ac:dyDescent="0.3">
      <c r="A18" s="7">
        <v>44433</v>
      </c>
      <c r="B18" s="7">
        <v>45658</v>
      </c>
      <c r="C18" s="46">
        <v>8.8333999999999993</v>
      </c>
      <c r="D18" s="47">
        <v>753.39320399999997</v>
      </c>
      <c r="E18" s="47"/>
      <c r="F18" s="34">
        <v>736.83534899999995</v>
      </c>
    </row>
    <row r="19" spans="1:6" x14ac:dyDescent="0.3">
      <c r="A19" s="7">
        <v>44434</v>
      </c>
      <c r="B19" s="7">
        <v>45658</v>
      </c>
      <c r="C19" s="46">
        <v>8.8333999999999993</v>
      </c>
      <c r="D19" s="47">
        <v>753.64631499999996</v>
      </c>
      <c r="E19" s="47"/>
      <c r="F19" s="34">
        <v>736.87083399999995</v>
      </c>
    </row>
    <row r="20" spans="1:6" x14ac:dyDescent="0.3">
      <c r="A20" s="7">
        <v>44435</v>
      </c>
      <c r="B20" s="7">
        <v>45658</v>
      </c>
      <c r="C20" s="46">
        <v>8.8333999999999993</v>
      </c>
      <c r="D20" s="47">
        <v>753.89951099999996</v>
      </c>
      <c r="E20" s="47"/>
      <c r="F20" s="34">
        <v>738.65789299999994</v>
      </c>
    </row>
    <row r="21" spans="1:6" x14ac:dyDescent="0.3">
      <c r="A21" s="7">
        <v>44438</v>
      </c>
      <c r="B21" s="7">
        <v>45658</v>
      </c>
      <c r="C21" s="46">
        <v>8.8333999999999993</v>
      </c>
      <c r="D21" s="47">
        <v>754.15279199999998</v>
      </c>
      <c r="E21" s="47"/>
      <c r="F21" s="34">
        <v>739.344784</v>
      </c>
    </row>
    <row r="22" spans="1:6" x14ac:dyDescent="0.3">
      <c r="A22" s="7">
        <v>44439</v>
      </c>
      <c r="B22" s="7">
        <v>45658</v>
      </c>
      <c r="C22" s="46">
        <v>8.8333999999999993</v>
      </c>
      <c r="D22" s="47">
        <v>754.406158</v>
      </c>
      <c r="E22" s="47"/>
      <c r="F22" s="34">
        <v>734.36965099999998</v>
      </c>
    </row>
    <row r="23" spans="1:6" x14ac:dyDescent="0.3">
      <c r="A23" s="7">
        <v>44440</v>
      </c>
      <c r="B23" s="7">
        <v>45658</v>
      </c>
      <c r="C23" s="46">
        <v>8.8333999999999993</v>
      </c>
      <c r="D23" s="47">
        <v>754.65961000000004</v>
      </c>
      <c r="E23" s="47"/>
      <c r="F23" s="34">
        <v>734.68447500000002</v>
      </c>
    </row>
    <row r="24" spans="1:6" x14ac:dyDescent="0.3">
      <c r="A24" s="7">
        <v>44441</v>
      </c>
      <c r="B24" s="7">
        <v>45658</v>
      </c>
      <c r="C24" s="46">
        <v>8.8333999999999993</v>
      </c>
      <c r="D24" s="47">
        <v>754.91314699999998</v>
      </c>
      <c r="E24" s="47"/>
      <c r="F24" s="34">
        <v>730.211229</v>
      </c>
    </row>
    <row r="25" spans="1:6" x14ac:dyDescent="0.3">
      <c r="A25" s="7">
        <v>44442</v>
      </c>
      <c r="B25" s="7">
        <v>45658</v>
      </c>
      <c r="C25" s="46">
        <v>8.8333999999999993</v>
      </c>
      <c r="D25" s="47">
        <v>755.16676800000005</v>
      </c>
      <c r="E25" s="47"/>
      <c r="F25" s="34">
        <v>729.40423199999998</v>
      </c>
    </row>
    <row r="26" spans="1:6" x14ac:dyDescent="0.3">
      <c r="A26" s="7">
        <v>44445</v>
      </c>
      <c r="B26" s="7">
        <v>45658</v>
      </c>
      <c r="C26" s="46">
        <v>8.8333999999999993</v>
      </c>
      <c r="D26" s="47">
        <v>755.42047500000001</v>
      </c>
      <c r="E26" s="47"/>
      <c r="F26" s="34">
        <v>730.29767800000002</v>
      </c>
    </row>
    <row r="27" spans="1:6" x14ac:dyDescent="0.3">
      <c r="A27" s="7">
        <v>44447</v>
      </c>
      <c r="B27" s="7">
        <v>45658</v>
      </c>
      <c r="C27" s="46">
        <v>8.8333999999999993</v>
      </c>
      <c r="D27" s="47">
        <v>755.67426699999999</v>
      </c>
      <c r="E27" s="47"/>
      <c r="F27" s="34">
        <v>724.95813699999997</v>
      </c>
    </row>
    <row r="28" spans="1:6" x14ac:dyDescent="0.3">
      <c r="A28" s="7">
        <v>44448</v>
      </c>
      <c r="B28" s="7">
        <v>45658</v>
      </c>
      <c r="C28" s="46">
        <v>8.8333999999999993</v>
      </c>
      <c r="D28" s="47">
        <v>755.92814499999997</v>
      </c>
      <c r="E28" s="47"/>
      <c r="F28" s="34">
        <v>721.05956600000002</v>
      </c>
    </row>
    <row r="29" spans="1:6" x14ac:dyDescent="0.3">
      <c r="A29" s="7">
        <v>44449</v>
      </c>
      <c r="B29" s="7">
        <v>45658</v>
      </c>
      <c r="C29" s="46">
        <v>8.8333999999999993</v>
      </c>
      <c r="D29" s="47">
        <v>756.18210799999997</v>
      </c>
      <c r="E29" s="47"/>
      <c r="F29" s="34">
        <v>723.67743299999995</v>
      </c>
    </row>
    <row r="30" spans="1:6" x14ac:dyDescent="0.3">
      <c r="A30" s="7">
        <v>44452</v>
      </c>
      <c r="B30" s="7">
        <v>45658</v>
      </c>
      <c r="C30" s="46">
        <v>8.8333999999999993</v>
      </c>
      <c r="D30" s="47">
        <v>756.43615599999998</v>
      </c>
      <c r="E30" s="47"/>
      <c r="F30" s="34">
        <v>725.10937000000001</v>
      </c>
    </row>
    <row r="31" spans="1:6" x14ac:dyDescent="0.3">
      <c r="A31" s="7">
        <v>44453</v>
      </c>
      <c r="B31" s="7">
        <v>45658</v>
      </c>
      <c r="C31" s="46">
        <v>8.8333999999999993</v>
      </c>
      <c r="D31" s="47">
        <v>756.69028900000001</v>
      </c>
      <c r="E31" s="47"/>
      <c r="F31" s="34">
        <v>727.40695700000003</v>
      </c>
    </row>
    <row r="32" spans="1:6" x14ac:dyDescent="0.3">
      <c r="A32" s="7">
        <v>44454</v>
      </c>
      <c r="B32" s="7">
        <v>45658</v>
      </c>
      <c r="C32" s="46">
        <v>8.8333999999999993</v>
      </c>
      <c r="D32" s="47">
        <v>756.94450800000004</v>
      </c>
      <c r="E32" s="47"/>
      <c r="F32" s="34">
        <v>725.95429000000001</v>
      </c>
    </row>
    <row r="33" spans="1:6" x14ac:dyDescent="0.3">
      <c r="A33" s="7">
        <v>44455</v>
      </c>
      <c r="B33" s="7">
        <v>45658</v>
      </c>
      <c r="C33" s="46">
        <v>8.8333999999999993</v>
      </c>
      <c r="D33" s="47">
        <v>757.19881199999998</v>
      </c>
      <c r="E33" s="47"/>
      <c r="F33" s="34">
        <v>726.11358499999994</v>
      </c>
    </row>
    <row r="34" spans="1:6" x14ac:dyDescent="0.3">
      <c r="A34" s="7">
        <v>44456</v>
      </c>
      <c r="B34" s="7">
        <v>45658</v>
      </c>
      <c r="C34" s="46">
        <v>8.8333999999999993</v>
      </c>
      <c r="D34" s="47">
        <v>757.45320200000003</v>
      </c>
      <c r="E34" s="47"/>
      <c r="F34" s="34">
        <v>724.68416400000001</v>
      </c>
    </row>
    <row r="35" spans="1:6" x14ac:dyDescent="0.3">
      <c r="A35" s="7">
        <v>44459</v>
      </c>
      <c r="B35" s="7">
        <v>45658</v>
      </c>
      <c r="C35" s="46">
        <v>8.8333999999999993</v>
      </c>
      <c r="D35" s="47">
        <v>757.70767699999999</v>
      </c>
      <c r="E35" s="47"/>
      <c r="F35" s="34">
        <v>726.69242099999997</v>
      </c>
    </row>
    <row r="36" spans="1:6" x14ac:dyDescent="0.3">
      <c r="A36" s="7">
        <v>44460</v>
      </c>
      <c r="B36" s="7">
        <v>45658</v>
      </c>
      <c r="C36" s="46">
        <v>8.8333999999999993</v>
      </c>
      <c r="D36" s="47">
        <v>757.96223799999996</v>
      </c>
      <c r="E36" s="47"/>
      <c r="F36" s="34">
        <v>732.96447699999999</v>
      </c>
    </row>
    <row r="37" spans="1:6" x14ac:dyDescent="0.3">
      <c r="A37" s="7">
        <v>44461</v>
      </c>
      <c r="B37" s="7">
        <v>45658</v>
      </c>
      <c r="C37" s="46">
        <v>8.8333999999999993</v>
      </c>
      <c r="D37" s="47">
        <v>758.21688400000005</v>
      </c>
      <c r="E37" s="47"/>
      <c r="F37" s="34">
        <v>734.021703</v>
      </c>
    </row>
    <row r="38" spans="1:6" x14ac:dyDescent="0.3">
      <c r="A38" s="7">
        <v>44462</v>
      </c>
      <c r="B38" s="7">
        <v>45658</v>
      </c>
      <c r="C38" s="46">
        <v>8.8333999999999993</v>
      </c>
      <c r="D38" s="47">
        <v>758.47161600000004</v>
      </c>
      <c r="E38" s="47"/>
      <c r="F38" s="34">
        <v>731.29445899999996</v>
      </c>
    </row>
    <row r="39" spans="1:6" x14ac:dyDescent="0.3">
      <c r="A39" s="7">
        <v>44463</v>
      </c>
      <c r="B39" s="7">
        <v>45658</v>
      </c>
      <c r="C39" s="46">
        <v>8.8333999999999993</v>
      </c>
      <c r="D39" s="47">
        <v>758.72643300000004</v>
      </c>
      <c r="E39" s="47"/>
      <c r="F39" s="34">
        <v>729.46465899999998</v>
      </c>
    </row>
    <row r="40" spans="1:6" x14ac:dyDescent="0.3">
      <c r="A40" s="7">
        <v>44466</v>
      </c>
      <c r="B40" s="7">
        <v>45658</v>
      </c>
      <c r="C40" s="46">
        <v>8.8333999999999993</v>
      </c>
      <c r="D40" s="47">
        <v>758.98133600000006</v>
      </c>
      <c r="E40" s="47"/>
      <c r="F40" s="34">
        <v>727.56039699999997</v>
      </c>
    </row>
    <row r="41" spans="1:6" x14ac:dyDescent="0.3">
      <c r="A41" s="7">
        <v>44467</v>
      </c>
      <c r="B41" s="7">
        <v>45658</v>
      </c>
      <c r="C41" s="46">
        <v>8.8333999999999993</v>
      </c>
      <c r="D41" s="47">
        <v>759.23632399999997</v>
      </c>
      <c r="E41" s="47"/>
      <c r="F41" s="34">
        <v>725.80535999999995</v>
      </c>
    </row>
    <row r="42" spans="1:6" x14ac:dyDescent="0.3">
      <c r="A42" s="7">
        <v>44468</v>
      </c>
      <c r="B42" s="7">
        <v>45658</v>
      </c>
      <c r="C42" s="46">
        <v>8.8333999999999993</v>
      </c>
      <c r="D42" s="47">
        <v>759.491399</v>
      </c>
      <c r="E42" s="47"/>
      <c r="F42" s="34">
        <v>727.29862100000003</v>
      </c>
    </row>
    <row r="43" spans="1:6" x14ac:dyDescent="0.3">
      <c r="A43" s="7">
        <v>44469</v>
      </c>
      <c r="B43" s="7">
        <v>45658</v>
      </c>
      <c r="C43" s="46">
        <v>8.8333999999999993</v>
      </c>
      <c r="D43" s="47">
        <v>759.74655800000005</v>
      </c>
      <c r="E43" s="47"/>
      <c r="F43" s="34">
        <v>726.02900299999999</v>
      </c>
    </row>
    <row r="44" spans="1:6" x14ac:dyDescent="0.3">
      <c r="A44" s="7">
        <v>44470</v>
      </c>
      <c r="B44" s="7">
        <v>45658</v>
      </c>
      <c r="C44" s="46">
        <v>8.8333999999999993</v>
      </c>
      <c r="D44" s="47">
        <v>760.00180399999999</v>
      </c>
      <c r="E44" s="47"/>
      <c r="F44" s="34">
        <v>728.86443899999995</v>
      </c>
    </row>
    <row r="45" spans="1:6" x14ac:dyDescent="0.3">
      <c r="A45" s="7">
        <v>44473</v>
      </c>
      <c r="B45" s="7">
        <v>45658</v>
      </c>
      <c r="C45" s="46">
        <v>8.8333999999999993</v>
      </c>
      <c r="D45" s="47">
        <v>760.25713499999995</v>
      </c>
      <c r="E45" s="47"/>
      <c r="F45" s="34">
        <v>727.87171000000001</v>
      </c>
    </row>
    <row r="46" spans="1:6" x14ac:dyDescent="0.3">
      <c r="A46" s="7">
        <v>44474</v>
      </c>
      <c r="B46" s="7">
        <v>45658</v>
      </c>
      <c r="C46" s="46">
        <v>8.8333999999999993</v>
      </c>
      <c r="D46" s="47">
        <v>760.51255300000003</v>
      </c>
      <c r="E46" s="47"/>
      <c r="F46" s="34">
        <v>727.04604400000005</v>
      </c>
    </row>
    <row r="47" spans="1:6" x14ac:dyDescent="0.3">
      <c r="A47" s="7">
        <v>44475</v>
      </c>
      <c r="B47" s="7">
        <v>45658</v>
      </c>
      <c r="C47" s="46">
        <v>8.8333999999999993</v>
      </c>
      <c r="D47" s="47">
        <v>760.768056</v>
      </c>
      <c r="E47" s="47"/>
      <c r="F47" s="34">
        <v>730.65503899999999</v>
      </c>
    </row>
    <row r="48" spans="1:6" x14ac:dyDescent="0.3">
      <c r="A48" s="7">
        <v>44476</v>
      </c>
      <c r="B48" s="7">
        <v>45658</v>
      </c>
      <c r="C48" s="46">
        <v>8.8333999999999993</v>
      </c>
      <c r="D48" s="47">
        <v>761.02364399999999</v>
      </c>
      <c r="E48" s="47"/>
      <c r="F48" s="34">
        <v>728.79465500000003</v>
      </c>
    </row>
    <row r="49" spans="1:6" x14ac:dyDescent="0.3">
      <c r="A49" s="7">
        <v>44477</v>
      </c>
      <c r="B49" s="7">
        <v>45658</v>
      </c>
      <c r="C49" s="46">
        <v>8.8333999999999993</v>
      </c>
      <c r="D49" s="47">
        <v>761.27931899999999</v>
      </c>
      <c r="E49" s="47"/>
      <c r="F49" s="34">
        <v>733.633374</v>
      </c>
    </row>
    <row r="50" spans="1:6" x14ac:dyDescent="0.3">
      <c r="A50" s="7">
        <v>44480</v>
      </c>
      <c r="B50" s="7">
        <v>45658</v>
      </c>
      <c r="C50" s="46">
        <v>8.8333999999999993</v>
      </c>
      <c r="D50" s="47">
        <v>761.53507999999999</v>
      </c>
      <c r="E50" s="47"/>
      <c r="F50" s="34">
        <v>732.30650600000001</v>
      </c>
    </row>
    <row r="51" spans="1:6" x14ac:dyDescent="0.3">
      <c r="A51" s="7">
        <v>44482</v>
      </c>
      <c r="B51" s="7">
        <v>45658</v>
      </c>
      <c r="C51" s="46">
        <v>8.8333999999999993</v>
      </c>
      <c r="D51" s="47">
        <v>761.79092600000001</v>
      </c>
      <c r="E51" s="47"/>
      <c r="F51" s="34">
        <v>733.96397200000001</v>
      </c>
    </row>
    <row r="52" spans="1:6" x14ac:dyDescent="0.3">
      <c r="A52" s="7">
        <v>44483</v>
      </c>
      <c r="B52" s="7">
        <v>45658</v>
      </c>
      <c r="C52" s="46">
        <v>8.8333999999999993</v>
      </c>
      <c r="D52" s="47">
        <v>762.04685800000004</v>
      </c>
      <c r="E52" s="47"/>
      <c r="F52" s="34">
        <v>732.948397</v>
      </c>
    </row>
    <row r="53" spans="1:6" x14ac:dyDescent="0.3">
      <c r="A53" s="7">
        <v>44484</v>
      </c>
      <c r="B53" s="7">
        <v>45658</v>
      </c>
      <c r="C53" s="46">
        <v>8.8333999999999993</v>
      </c>
      <c r="D53" s="47">
        <v>762.30287699999997</v>
      </c>
      <c r="E53" s="47"/>
      <c r="F53" s="34">
        <v>730.24798099999998</v>
      </c>
    </row>
    <row r="54" spans="1:6" x14ac:dyDescent="0.3">
      <c r="A54" s="7">
        <v>44487</v>
      </c>
      <c r="B54" s="7">
        <v>45658</v>
      </c>
      <c r="C54" s="46">
        <v>8.8333999999999993</v>
      </c>
      <c r="D54" s="47">
        <v>762.55898100000002</v>
      </c>
      <c r="E54" s="47"/>
      <c r="F54" s="34">
        <v>729.22929599999998</v>
      </c>
    </row>
    <row r="55" spans="1:6" x14ac:dyDescent="0.3">
      <c r="A55" s="7">
        <v>44488</v>
      </c>
      <c r="B55" s="7">
        <v>45658</v>
      </c>
      <c r="C55" s="46">
        <v>8.8333999999999993</v>
      </c>
      <c r="D55" s="47">
        <v>762.81517199999996</v>
      </c>
      <c r="E55" s="47"/>
      <c r="F55" s="34">
        <v>716.92952700000001</v>
      </c>
    </row>
    <row r="56" spans="1:6" x14ac:dyDescent="0.3">
      <c r="A56" s="7">
        <v>44489</v>
      </c>
      <c r="B56" s="7">
        <v>45658</v>
      </c>
      <c r="C56" s="46">
        <v>8.8333999999999993</v>
      </c>
      <c r="D56" s="47">
        <v>763.07144800000003</v>
      </c>
      <c r="E56" s="47"/>
      <c r="F56" s="34">
        <v>717.01296500000001</v>
      </c>
    </row>
    <row r="57" spans="1:6" x14ac:dyDescent="0.3">
      <c r="A57" s="7">
        <v>44490</v>
      </c>
      <c r="B57" s="7">
        <v>45658</v>
      </c>
      <c r="C57" s="46">
        <v>8.8333999999999993</v>
      </c>
      <c r="D57" s="47">
        <v>763.327811</v>
      </c>
      <c r="E57" s="47"/>
      <c r="F57" s="34">
        <v>705.38946599999997</v>
      </c>
    </row>
    <row r="58" spans="1:6" x14ac:dyDescent="0.3">
      <c r="A58" s="7">
        <v>44491</v>
      </c>
      <c r="B58" s="7">
        <v>45658</v>
      </c>
      <c r="C58" s="46">
        <v>8.8333999999999993</v>
      </c>
      <c r="D58" s="47">
        <v>763.58425999999997</v>
      </c>
      <c r="E58" s="47"/>
      <c r="F58" s="34">
        <v>705.49017100000003</v>
      </c>
    </row>
    <row r="59" spans="1:6" x14ac:dyDescent="0.3">
      <c r="A59" s="7">
        <v>44494</v>
      </c>
      <c r="B59" s="7">
        <v>45658</v>
      </c>
      <c r="C59" s="46">
        <v>8.8333999999999993</v>
      </c>
      <c r="D59" s="47">
        <v>763.84079499999996</v>
      </c>
      <c r="E59" s="47"/>
      <c r="F59" s="34">
        <v>703.08365500000002</v>
      </c>
    </row>
    <row r="60" spans="1:6" x14ac:dyDescent="0.3">
      <c r="A60" s="7">
        <v>44495</v>
      </c>
      <c r="B60" s="7">
        <v>45658</v>
      </c>
      <c r="C60" s="46">
        <v>8.8333999999999993</v>
      </c>
      <c r="D60" s="47">
        <v>764.09741599999995</v>
      </c>
      <c r="E60" s="47"/>
      <c r="F60" s="34">
        <v>698.05330900000001</v>
      </c>
    </row>
    <row r="61" spans="1:6" x14ac:dyDescent="0.3">
      <c r="A61" s="7">
        <v>44496</v>
      </c>
      <c r="B61" s="7">
        <v>45658</v>
      </c>
      <c r="C61" s="46">
        <v>8.8333999999999993</v>
      </c>
      <c r="D61" s="47">
        <v>764.35412299999996</v>
      </c>
      <c r="E61" s="47"/>
      <c r="F61" s="34">
        <v>700.51131099999998</v>
      </c>
    </row>
    <row r="62" spans="1:6" x14ac:dyDescent="0.3">
      <c r="A62" s="7">
        <v>44497</v>
      </c>
      <c r="B62" s="7">
        <v>45658</v>
      </c>
      <c r="C62" s="46">
        <v>8.8333999999999993</v>
      </c>
      <c r="D62" s="47">
        <v>764.61091699999997</v>
      </c>
      <c r="E62" s="47"/>
      <c r="F62" s="34">
        <v>687.13280199999997</v>
      </c>
    </row>
    <row r="63" spans="1:6" x14ac:dyDescent="0.3">
      <c r="A63" s="7">
        <v>44498</v>
      </c>
      <c r="B63" s="7">
        <v>45658</v>
      </c>
      <c r="C63" s="46">
        <v>8.8333999999999993</v>
      </c>
      <c r="D63" s="47">
        <v>764.867797</v>
      </c>
      <c r="E63" s="47"/>
      <c r="F63" s="34">
        <v>693.71438999999998</v>
      </c>
    </row>
    <row r="64" spans="1:6" x14ac:dyDescent="0.3">
      <c r="A64" s="7">
        <v>44501</v>
      </c>
      <c r="B64" s="7">
        <v>45658</v>
      </c>
      <c r="C64" s="46">
        <v>8.8333999999999993</v>
      </c>
      <c r="D64" s="47">
        <v>765.12476300000003</v>
      </c>
      <c r="E64" s="47"/>
      <c r="F64" s="34">
        <v>688.38756899999998</v>
      </c>
    </row>
    <row r="65" spans="1:6" x14ac:dyDescent="0.3">
      <c r="A65" s="7">
        <v>44503</v>
      </c>
      <c r="B65" s="7">
        <v>45658</v>
      </c>
      <c r="C65" s="46">
        <v>8.8333999999999993</v>
      </c>
      <c r="D65" s="47">
        <v>765.38181499999996</v>
      </c>
      <c r="E65" s="47"/>
      <c r="F65" s="34">
        <v>697.61406099999999</v>
      </c>
    </row>
    <row r="66" spans="1:6" x14ac:dyDescent="0.3">
      <c r="A66" s="7">
        <v>44504</v>
      </c>
      <c r="B66" s="7">
        <v>45658</v>
      </c>
      <c r="C66" s="46">
        <v>8.8333999999999993</v>
      </c>
      <c r="D66" s="47">
        <v>765.63895400000001</v>
      </c>
      <c r="E66" s="47"/>
      <c r="F66" s="34">
        <v>695.22747000000004</v>
      </c>
    </row>
    <row r="67" spans="1:6" x14ac:dyDescent="0.3">
      <c r="A67" s="7">
        <v>44505</v>
      </c>
      <c r="B67" s="7">
        <v>45658</v>
      </c>
      <c r="C67" s="46">
        <v>8.8333999999999993</v>
      </c>
      <c r="D67" s="47">
        <v>765.89617899999996</v>
      </c>
      <c r="E67" s="47"/>
      <c r="F67" s="34">
        <v>696.50327700000003</v>
      </c>
    </row>
    <row r="68" spans="1:6" x14ac:dyDescent="0.3">
      <c r="A68" s="7">
        <v>44508</v>
      </c>
      <c r="B68" s="7">
        <v>45658</v>
      </c>
      <c r="C68" s="46">
        <v>8.8333999999999993</v>
      </c>
      <c r="D68" s="47">
        <v>766.15349100000003</v>
      </c>
      <c r="E68" s="47"/>
      <c r="F68" s="34">
        <v>696.09191799999996</v>
      </c>
    </row>
    <row r="69" spans="1:6" x14ac:dyDescent="0.3">
      <c r="A69" s="7">
        <v>44509</v>
      </c>
      <c r="B69" s="7">
        <v>45658</v>
      </c>
      <c r="C69" s="46">
        <v>8.8333999999999993</v>
      </c>
      <c r="D69" s="47">
        <v>766.410889</v>
      </c>
      <c r="E69" s="47"/>
      <c r="F69" s="34">
        <v>702.21972800000003</v>
      </c>
    </row>
    <row r="70" spans="1:6" x14ac:dyDescent="0.3">
      <c r="A70" s="7">
        <v>44510</v>
      </c>
      <c r="B70" s="7">
        <v>45658</v>
      </c>
      <c r="C70" s="46">
        <v>8.8333999999999993</v>
      </c>
      <c r="D70" s="47">
        <v>766.66837399999997</v>
      </c>
      <c r="E70" s="47"/>
      <c r="F70" s="34">
        <v>702.73032699999999</v>
      </c>
    </row>
    <row r="71" spans="1:6" x14ac:dyDescent="0.3">
      <c r="A71" s="7">
        <v>44511</v>
      </c>
      <c r="B71" s="7">
        <v>45658</v>
      </c>
      <c r="C71" s="46">
        <v>8.8333999999999993</v>
      </c>
      <c r="D71" s="47">
        <v>766.92594499999996</v>
      </c>
      <c r="E71" s="47"/>
      <c r="F71" s="34">
        <v>703.89342499999998</v>
      </c>
    </row>
    <row r="72" spans="1:6" x14ac:dyDescent="0.3">
      <c r="A72" s="7">
        <v>44512</v>
      </c>
      <c r="B72" s="7">
        <v>45658</v>
      </c>
      <c r="C72" s="46">
        <v>8.8333999999999993</v>
      </c>
      <c r="D72" s="47">
        <v>767.18360199999995</v>
      </c>
      <c r="E72" s="47"/>
      <c r="F72" s="34">
        <v>705.18891799999994</v>
      </c>
    </row>
    <row r="73" spans="1:6" x14ac:dyDescent="0.3">
      <c r="A73" s="7">
        <v>44516</v>
      </c>
      <c r="B73" s="7">
        <v>45658</v>
      </c>
      <c r="C73" s="46">
        <v>8.8333999999999993</v>
      </c>
      <c r="D73" s="47">
        <v>767.44134699999995</v>
      </c>
      <c r="E73" s="47"/>
      <c r="F73" s="34">
        <v>703.59647900000004</v>
      </c>
    </row>
    <row r="74" spans="1:6" x14ac:dyDescent="0.3">
      <c r="A74" s="7">
        <v>44517</v>
      </c>
      <c r="B74" s="7">
        <v>45658</v>
      </c>
      <c r="C74" s="46">
        <v>8.8333999999999993</v>
      </c>
      <c r="D74" s="47">
        <v>767.69917699999996</v>
      </c>
      <c r="E74" s="47"/>
      <c r="F74" s="34">
        <v>700.77833799999996</v>
      </c>
    </row>
    <row r="75" spans="1:6" x14ac:dyDescent="0.3">
      <c r="A75" s="7">
        <v>44518</v>
      </c>
      <c r="B75" s="7">
        <v>45658</v>
      </c>
      <c r="C75" s="46">
        <v>8.8333999999999993</v>
      </c>
      <c r="D75" s="47">
        <v>767.95709499999998</v>
      </c>
      <c r="E75" s="47"/>
      <c r="F75" s="34">
        <v>699.121893</v>
      </c>
    </row>
    <row r="76" spans="1:6" x14ac:dyDescent="0.3">
      <c r="A76" s="7">
        <v>44519</v>
      </c>
      <c r="B76" s="7">
        <v>45658</v>
      </c>
      <c r="C76" s="46">
        <v>8.8333999999999993</v>
      </c>
      <c r="D76" s="47">
        <v>768.21509900000001</v>
      </c>
      <c r="E76" s="47"/>
      <c r="F76" s="34">
        <v>702.54785700000002</v>
      </c>
    </row>
    <row r="77" spans="1:6" x14ac:dyDescent="0.3">
      <c r="A77" s="7">
        <v>44522</v>
      </c>
      <c r="B77" s="7">
        <v>45658</v>
      </c>
      <c r="C77" s="46">
        <v>8.8333999999999993</v>
      </c>
      <c r="D77" s="47">
        <v>768.47318900000005</v>
      </c>
      <c r="E77" s="47"/>
      <c r="F77" s="34">
        <v>698.20839100000001</v>
      </c>
    </row>
    <row r="78" spans="1:6" x14ac:dyDescent="0.3">
      <c r="A78" s="7">
        <v>44523</v>
      </c>
      <c r="B78" s="7">
        <v>45658</v>
      </c>
      <c r="C78" s="46">
        <v>8.8333999999999993</v>
      </c>
      <c r="D78" s="47">
        <v>768.73136699999998</v>
      </c>
      <c r="E78" s="47"/>
      <c r="F78" s="34">
        <v>703.18981599999995</v>
      </c>
    </row>
    <row r="79" spans="1:6" x14ac:dyDescent="0.3">
      <c r="A79" s="7">
        <v>44524</v>
      </c>
      <c r="B79" s="7">
        <v>45658</v>
      </c>
      <c r="C79" s="46">
        <v>8.8333999999999993</v>
      </c>
      <c r="D79" s="47">
        <v>768.98963100000003</v>
      </c>
      <c r="E79" s="47"/>
      <c r="F79" s="34">
        <v>705.10686999999996</v>
      </c>
    </row>
    <row r="80" spans="1:6" x14ac:dyDescent="0.3">
      <c r="A80" s="7">
        <v>44525</v>
      </c>
      <c r="B80" s="7">
        <v>45658</v>
      </c>
      <c r="C80" s="46">
        <v>8.8333999999999993</v>
      </c>
      <c r="D80" s="47">
        <v>769.24798199999998</v>
      </c>
      <c r="E80" s="47"/>
      <c r="F80" s="34">
        <v>704.60607700000003</v>
      </c>
    </row>
    <row r="81" spans="1:6" x14ac:dyDescent="0.3">
      <c r="A81" s="7">
        <v>44526</v>
      </c>
      <c r="B81" s="7">
        <v>45658</v>
      </c>
      <c r="C81" s="46">
        <v>8.8333999999999993</v>
      </c>
      <c r="D81" s="47">
        <v>769.50642000000005</v>
      </c>
      <c r="E81" s="47"/>
      <c r="F81" s="34">
        <v>707.35188300000004</v>
      </c>
    </row>
    <row r="82" spans="1:6" x14ac:dyDescent="0.3">
      <c r="A82" s="7">
        <v>44529</v>
      </c>
      <c r="B82" s="7">
        <v>45658</v>
      </c>
      <c r="C82" s="46">
        <v>8.8333999999999993</v>
      </c>
      <c r="D82" s="47">
        <v>769.76494400000001</v>
      </c>
      <c r="E82" s="47"/>
      <c r="F82" s="34">
        <v>709.99874</v>
      </c>
    </row>
    <row r="83" spans="1:6" x14ac:dyDescent="0.3">
      <c r="A83" s="7">
        <v>44530</v>
      </c>
      <c r="B83" s="7">
        <v>45658</v>
      </c>
      <c r="C83" s="46">
        <v>8.8333999999999993</v>
      </c>
      <c r="D83" s="47">
        <v>770.02355599999999</v>
      </c>
      <c r="E83" s="47"/>
      <c r="F83" s="34">
        <v>712.20659499999999</v>
      </c>
    </row>
    <row r="84" spans="1:6" x14ac:dyDescent="0.3">
      <c r="A84" s="7">
        <v>44531</v>
      </c>
      <c r="B84" s="7">
        <v>45658</v>
      </c>
      <c r="C84" s="46">
        <v>8.8333999999999993</v>
      </c>
      <c r="D84" s="47">
        <v>770.28225399999997</v>
      </c>
      <c r="E84" s="47"/>
      <c r="F84" s="34">
        <v>712.49766799999998</v>
      </c>
    </row>
    <row r="85" spans="1:6" x14ac:dyDescent="0.3">
      <c r="A85" s="7">
        <v>44532</v>
      </c>
      <c r="B85" s="7">
        <v>45658</v>
      </c>
      <c r="C85" s="46">
        <v>8.8333999999999993</v>
      </c>
      <c r="D85" s="47">
        <v>770.54103899999996</v>
      </c>
      <c r="E85" s="47"/>
      <c r="F85" s="34">
        <v>717.37037099999998</v>
      </c>
    </row>
    <row r="86" spans="1:6" x14ac:dyDescent="0.3">
      <c r="A86" s="7">
        <v>44533</v>
      </c>
      <c r="B86" s="7">
        <v>45658</v>
      </c>
      <c r="C86" s="46">
        <v>8.8333999999999993</v>
      </c>
      <c r="D86" s="47">
        <v>770.79991099999995</v>
      </c>
      <c r="E86" s="47"/>
      <c r="F86" s="34">
        <v>725.05879100000004</v>
      </c>
    </row>
    <row r="87" spans="1:6" x14ac:dyDescent="0.3">
      <c r="A87" s="7">
        <v>44536</v>
      </c>
      <c r="B87" s="7">
        <v>45658</v>
      </c>
      <c r="C87" s="46">
        <v>8.8333999999999993</v>
      </c>
      <c r="D87" s="47">
        <v>771.05886999999996</v>
      </c>
      <c r="E87" s="47"/>
      <c r="F87" s="34">
        <v>724.95843600000001</v>
      </c>
    </row>
    <row r="88" spans="1:6" x14ac:dyDescent="0.3">
      <c r="A88" s="7">
        <v>44537</v>
      </c>
      <c r="B88" s="7">
        <v>45658</v>
      </c>
      <c r="C88" s="46">
        <v>8.8333999999999993</v>
      </c>
      <c r="D88" s="47">
        <v>771.31791699999997</v>
      </c>
      <c r="E88" s="47"/>
      <c r="F88" s="34">
        <v>726.31864099999996</v>
      </c>
    </row>
    <row r="89" spans="1:6" x14ac:dyDescent="0.3">
      <c r="A89" s="7">
        <v>44538</v>
      </c>
      <c r="B89" s="7">
        <v>45658</v>
      </c>
      <c r="C89" s="46">
        <v>8.8333999999999993</v>
      </c>
      <c r="D89" s="47">
        <v>771.57704999999999</v>
      </c>
      <c r="E89" s="47"/>
      <c r="F89" s="34">
        <v>730.52191900000003</v>
      </c>
    </row>
    <row r="90" spans="1:6" x14ac:dyDescent="0.3">
      <c r="A90" s="7">
        <v>44539</v>
      </c>
      <c r="B90" s="7">
        <v>45658</v>
      </c>
      <c r="C90" s="46">
        <v>8.8333999999999993</v>
      </c>
      <c r="D90" s="47">
        <v>771.83627000000001</v>
      </c>
      <c r="E90" s="47"/>
      <c r="F90" s="34">
        <v>730.17972799999995</v>
      </c>
    </row>
    <row r="91" spans="1:6" x14ac:dyDescent="0.3">
      <c r="A91" s="7">
        <v>44540</v>
      </c>
      <c r="B91" s="7">
        <v>45658</v>
      </c>
      <c r="C91" s="46">
        <v>8.8333999999999993</v>
      </c>
      <c r="D91" s="47">
        <v>772.09557700000005</v>
      </c>
      <c r="E91" s="47"/>
      <c r="F91" s="34">
        <v>735.828484</v>
      </c>
    </row>
    <row r="92" spans="1:6" x14ac:dyDescent="0.3">
      <c r="A92" s="7">
        <v>44543</v>
      </c>
      <c r="B92" s="7">
        <v>45658</v>
      </c>
      <c r="C92" s="46">
        <v>8.8333999999999993</v>
      </c>
      <c r="D92" s="47">
        <v>772.35497199999998</v>
      </c>
      <c r="E92" s="47"/>
      <c r="F92" s="34">
        <v>732.69051999999999</v>
      </c>
    </row>
    <row r="93" spans="1:6" x14ac:dyDescent="0.3">
      <c r="A93" s="7">
        <v>44544</v>
      </c>
      <c r="B93" s="7">
        <v>45658</v>
      </c>
      <c r="C93" s="46">
        <v>8.8333999999999993</v>
      </c>
      <c r="D93" s="47">
        <v>772.61445300000003</v>
      </c>
      <c r="E93" s="47"/>
      <c r="F93" s="34">
        <v>735.74958700000002</v>
      </c>
    </row>
    <row r="94" spans="1:6" x14ac:dyDescent="0.3">
      <c r="A94" s="7">
        <v>44545</v>
      </c>
      <c r="B94" s="7">
        <v>45658</v>
      </c>
      <c r="C94" s="46">
        <v>8.8333999999999993</v>
      </c>
      <c r="D94" s="47">
        <v>772.87402199999997</v>
      </c>
      <c r="E94" s="47"/>
      <c r="F94" s="34">
        <v>734.39313900000002</v>
      </c>
    </row>
    <row r="95" spans="1:6" x14ac:dyDescent="0.3">
      <c r="A95" s="7">
        <v>44546</v>
      </c>
      <c r="B95" s="7">
        <v>45658</v>
      </c>
      <c r="C95" s="46">
        <v>8.8333999999999993</v>
      </c>
      <c r="D95" s="47">
        <v>773.13367800000003</v>
      </c>
      <c r="E95" s="47"/>
      <c r="F95" s="34">
        <v>732.97629700000005</v>
      </c>
    </row>
    <row r="96" spans="1:6" x14ac:dyDescent="0.3">
      <c r="A96" s="7">
        <v>44547</v>
      </c>
      <c r="B96" s="7">
        <v>45658</v>
      </c>
      <c r="C96" s="46">
        <v>8.8333999999999993</v>
      </c>
      <c r="D96" s="47">
        <v>773.39342099999999</v>
      </c>
      <c r="E96" s="47"/>
      <c r="F96" s="34">
        <v>730.82513900000004</v>
      </c>
    </row>
    <row r="97" spans="1:6" x14ac:dyDescent="0.3">
      <c r="A97" s="7">
        <v>44550</v>
      </c>
      <c r="B97" s="7">
        <v>45658</v>
      </c>
      <c r="C97" s="46">
        <v>8.8333999999999993</v>
      </c>
      <c r="D97" s="47">
        <v>773.65325099999995</v>
      </c>
      <c r="E97" s="47"/>
      <c r="F97" s="34">
        <v>736.18755499999997</v>
      </c>
    </row>
    <row r="98" spans="1:6" x14ac:dyDescent="0.3">
      <c r="A98" s="7">
        <v>44551</v>
      </c>
      <c r="B98" s="7">
        <v>45658</v>
      </c>
      <c r="C98" s="46">
        <v>8.8333999999999993</v>
      </c>
      <c r="D98" s="47">
        <v>773.91316900000004</v>
      </c>
      <c r="E98" s="47"/>
      <c r="F98" s="34">
        <v>738.80558599999995</v>
      </c>
    </row>
    <row r="99" spans="1:6" x14ac:dyDescent="0.3">
      <c r="A99" s="7">
        <v>44552</v>
      </c>
      <c r="B99" s="7">
        <v>45658</v>
      </c>
      <c r="C99" s="46">
        <v>8.8333999999999993</v>
      </c>
      <c r="D99" s="47">
        <v>774.17317400000002</v>
      </c>
      <c r="E99" s="47"/>
      <c r="F99" s="34">
        <v>738.18949599999996</v>
      </c>
    </row>
    <row r="100" spans="1:6" x14ac:dyDescent="0.3">
      <c r="A100" s="7">
        <v>44553</v>
      </c>
      <c r="B100" s="7">
        <v>45658</v>
      </c>
      <c r="C100" s="46">
        <v>8.8333999999999993</v>
      </c>
      <c r="D100" s="47">
        <v>774.433267</v>
      </c>
      <c r="E100" s="47"/>
      <c r="F100" s="34">
        <v>735.69094199999995</v>
      </c>
    </row>
    <row r="101" spans="1:6" x14ac:dyDescent="0.3">
      <c r="A101" s="7">
        <v>44554</v>
      </c>
      <c r="B101" s="7">
        <v>45658</v>
      </c>
      <c r="C101" s="46">
        <v>8.8333999999999993</v>
      </c>
      <c r="D101" s="47">
        <v>774.69344599999999</v>
      </c>
      <c r="E101" s="47"/>
      <c r="F101" s="34">
        <v>735.98773900000003</v>
      </c>
    </row>
    <row r="102" spans="1:6" x14ac:dyDescent="0.3">
      <c r="A102" s="7">
        <v>44557</v>
      </c>
      <c r="B102" s="7">
        <v>45658</v>
      </c>
      <c r="C102" s="46">
        <v>8.8333999999999993</v>
      </c>
      <c r="D102" s="47">
        <v>774.95371399999999</v>
      </c>
      <c r="E102" s="47"/>
      <c r="F102" s="34">
        <v>736.40687000000003</v>
      </c>
    </row>
    <row r="103" spans="1:6" x14ac:dyDescent="0.3">
      <c r="A103" s="7">
        <v>44558</v>
      </c>
      <c r="B103" s="7">
        <v>45658</v>
      </c>
      <c r="C103" s="46">
        <v>8.8333999999999993</v>
      </c>
      <c r="D103" s="47">
        <v>775.214068</v>
      </c>
      <c r="E103" s="47"/>
      <c r="F103" s="34">
        <v>736.25554999999997</v>
      </c>
    </row>
    <row r="104" spans="1:6" x14ac:dyDescent="0.3">
      <c r="A104" s="7">
        <v>44559</v>
      </c>
      <c r="B104" s="7">
        <v>45658</v>
      </c>
      <c r="C104" s="46">
        <v>8.8333999999999993</v>
      </c>
      <c r="D104" s="47">
        <v>775.47451000000001</v>
      </c>
      <c r="E104" s="47"/>
      <c r="F104" s="34">
        <v>734.40088200000002</v>
      </c>
    </row>
    <row r="105" spans="1:6" x14ac:dyDescent="0.3">
      <c r="A105" s="7">
        <v>44560</v>
      </c>
      <c r="B105" s="7">
        <v>45658</v>
      </c>
      <c r="C105" s="46">
        <v>8.8333999999999993</v>
      </c>
      <c r="D105" s="47">
        <v>775.73504000000003</v>
      </c>
      <c r="E105" s="47"/>
      <c r="F105" s="34">
        <v>736.47734000000003</v>
      </c>
    </row>
    <row r="106" spans="1:6" x14ac:dyDescent="0.3">
      <c r="A106" s="7">
        <v>44561</v>
      </c>
      <c r="B106" s="7">
        <v>45658</v>
      </c>
      <c r="C106" s="46">
        <v>8.8333999999999993</v>
      </c>
      <c r="D106" s="47">
        <v>775.99565700000005</v>
      </c>
      <c r="E106" s="47"/>
      <c r="F106" s="34">
        <v>736.77537800000005</v>
      </c>
    </row>
    <row r="107" spans="1:6" x14ac:dyDescent="0.3">
      <c r="A107" s="7">
        <v>44564</v>
      </c>
      <c r="B107" s="7">
        <v>45658</v>
      </c>
      <c r="C107" s="46">
        <v>8.8333999999999993</v>
      </c>
      <c r="D107" s="47">
        <v>776.25636199999997</v>
      </c>
      <c r="E107" s="47"/>
      <c r="F107" s="34">
        <v>732.86348199999998</v>
      </c>
    </row>
    <row r="108" spans="1:6" x14ac:dyDescent="0.3">
      <c r="A108" s="7">
        <v>44565</v>
      </c>
      <c r="B108" s="7">
        <v>45658</v>
      </c>
      <c r="C108" s="46">
        <v>8.8333999999999993</v>
      </c>
      <c r="D108" s="47">
        <v>776.517154</v>
      </c>
      <c r="E108" s="47"/>
      <c r="F108" s="34">
        <v>726.21969100000001</v>
      </c>
    </row>
    <row r="109" spans="1:6" x14ac:dyDescent="0.3">
      <c r="A109" s="7">
        <v>44566</v>
      </c>
      <c r="B109" s="7">
        <v>45658</v>
      </c>
      <c r="C109" s="46">
        <v>8.8333999999999993</v>
      </c>
      <c r="D109" s="47">
        <v>776.77803400000005</v>
      </c>
      <c r="E109" s="47"/>
      <c r="F109" s="34">
        <v>724.07940799999994</v>
      </c>
    </row>
    <row r="110" spans="1:6" x14ac:dyDescent="0.3">
      <c r="A110" s="7">
        <v>44567</v>
      </c>
      <c r="B110" s="7">
        <v>45658</v>
      </c>
      <c r="C110" s="46">
        <v>8.8333999999999993</v>
      </c>
      <c r="D110" s="47">
        <v>777.03900099999998</v>
      </c>
      <c r="E110" s="47"/>
      <c r="F110" s="34">
        <v>723.80942500000003</v>
      </c>
    </row>
    <row r="111" spans="1:6" x14ac:dyDescent="0.3">
      <c r="A111" s="7">
        <v>44568</v>
      </c>
      <c r="B111" s="7">
        <v>45658</v>
      </c>
      <c r="C111" s="46">
        <v>8.8333999999999993</v>
      </c>
      <c r="D111" s="47">
        <v>777.30005700000004</v>
      </c>
      <c r="E111" s="47"/>
      <c r="F111" s="34">
        <v>722.22553400000004</v>
      </c>
    </row>
    <row r="112" spans="1:6" x14ac:dyDescent="0.3">
      <c r="A112" s="7">
        <v>44571</v>
      </c>
      <c r="B112" s="7">
        <v>45658</v>
      </c>
      <c r="C112" s="46">
        <v>8.8333999999999993</v>
      </c>
      <c r="D112" s="47">
        <v>777.56119999999999</v>
      </c>
      <c r="E112" s="47"/>
      <c r="F112" s="34">
        <v>721.20650899999998</v>
      </c>
    </row>
    <row r="113" spans="1:6" x14ac:dyDescent="0.3">
      <c r="A113" s="7">
        <v>44572</v>
      </c>
      <c r="B113" s="7">
        <v>45658</v>
      </c>
      <c r="C113" s="46">
        <v>8.8333999999999993</v>
      </c>
      <c r="D113" s="47">
        <v>777.82243000000005</v>
      </c>
      <c r="E113" s="47"/>
      <c r="F113" s="34">
        <v>721.13960399999996</v>
      </c>
    </row>
    <row r="114" spans="1:6" x14ac:dyDescent="0.3">
      <c r="A114" s="7">
        <v>44573</v>
      </c>
      <c r="B114" s="7">
        <v>45658</v>
      </c>
      <c r="C114" s="46">
        <v>8.8333999999999993</v>
      </c>
      <c r="D114" s="47">
        <v>778.08374900000001</v>
      </c>
      <c r="E114" s="47"/>
      <c r="F114" s="34">
        <v>727.530528</v>
      </c>
    </row>
    <row r="115" spans="1:6" x14ac:dyDescent="0.3">
      <c r="A115" s="7">
        <v>44574</v>
      </c>
      <c r="B115" s="7">
        <v>45658</v>
      </c>
      <c r="C115" s="46">
        <v>8.8333999999999993</v>
      </c>
      <c r="D115" s="47">
        <v>778.34515499999998</v>
      </c>
      <c r="E115" s="47"/>
      <c r="F115" s="34">
        <v>728.47945900000002</v>
      </c>
    </row>
    <row r="116" spans="1:6" x14ac:dyDescent="0.3">
      <c r="A116" s="7">
        <v>44575</v>
      </c>
      <c r="B116" s="7">
        <v>45658</v>
      </c>
      <c r="C116" s="46">
        <v>8.8333999999999993</v>
      </c>
      <c r="D116" s="47">
        <v>778.60664899999995</v>
      </c>
      <c r="E116" s="47"/>
      <c r="F116" s="34">
        <v>727.93002000000001</v>
      </c>
    </row>
    <row r="117" spans="1:6" x14ac:dyDescent="0.3">
      <c r="A117" s="7">
        <v>44578</v>
      </c>
      <c r="B117" s="7">
        <v>45658</v>
      </c>
      <c r="C117" s="46">
        <v>8.8333999999999993</v>
      </c>
      <c r="D117" s="47">
        <v>778.86823100000004</v>
      </c>
      <c r="E117" s="47"/>
      <c r="F117" s="34">
        <v>724.76399600000002</v>
      </c>
    </row>
    <row r="118" spans="1:6" x14ac:dyDescent="0.3">
      <c r="A118" s="7">
        <v>44579</v>
      </c>
      <c r="B118" s="7">
        <v>45658</v>
      </c>
      <c r="C118" s="46">
        <v>8.8333999999999993</v>
      </c>
      <c r="D118" s="47">
        <v>779.12990100000002</v>
      </c>
      <c r="E118" s="47"/>
      <c r="F118" s="34">
        <v>724.10469399999999</v>
      </c>
    </row>
    <row r="119" spans="1:6" x14ac:dyDescent="0.3">
      <c r="A119" s="7">
        <v>44580</v>
      </c>
      <c r="B119" s="7">
        <v>45658</v>
      </c>
      <c r="C119" s="46">
        <v>8.8333999999999993</v>
      </c>
      <c r="D119" s="47">
        <v>779.39165800000001</v>
      </c>
      <c r="E119" s="47"/>
      <c r="F119" s="34">
        <v>728.44525299999998</v>
      </c>
    </row>
    <row r="120" spans="1:6" x14ac:dyDescent="0.3">
      <c r="A120" s="7">
        <v>44581</v>
      </c>
      <c r="B120" s="7">
        <v>45658</v>
      </c>
      <c r="C120" s="46">
        <v>8.8333999999999993</v>
      </c>
      <c r="D120" s="47">
        <v>779.653504</v>
      </c>
      <c r="E120" s="47"/>
      <c r="F120" s="34">
        <v>732.66121799999996</v>
      </c>
    </row>
    <row r="121" spans="1:6" x14ac:dyDescent="0.3">
      <c r="A121" s="7">
        <v>44582</v>
      </c>
      <c r="B121" s="7">
        <v>45658</v>
      </c>
      <c r="C121" s="46">
        <v>8.8333999999999993</v>
      </c>
      <c r="D121" s="47">
        <v>779.915437</v>
      </c>
      <c r="E121" s="47"/>
      <c r="F121" s="34">
        <v>730.62708399999997</v>
      </c>
    </row>
    <row r="122" spans="1:6" x14ac:dyDescent="0.3">
      <c r="A122" s="7">
        <v>44585</v>
      </c>
      <c r="B122" s="7">
        <v>45658</v>
      </c>
      <c r="C122" s="46">
        <v>8.8333999999999993</v>
      </c>
      <c r="D122" s="47">
        <v>780.177459</v>
      </c>
      <c r="E122" s="47"/>
      <c r="F122" s="34">
        <v>732.70817199999999</v>
      </c>
    </row>
    <row r="123" spans="1:6" x14ac:dyDescent="0.3">
      <c r="A123" s="7">
        <v>44586</v>
      </c>
      <c r="B123" s="7">
        <v>45658</v>
      </c>
      <c r="C123" s="46">
        <v>8.8333999999999993</v>
      </c>
      <c r="D123" s="47">
        <v>780.43956900000001</v>
      </c>
      <c r="E123" s="47"/>
      <c r="F123" s="34">
        <v>734.26717799999994</v>
      </c>
    </row>
    <row r="124" spans="1:6" x14ac:dyDescent="0.3">
      <c r="A124" s="7">
        <v>44587</v>
      </c>
      <c r="B124" s="7">
        <v>45658</v>
      </c>
      <c r="C124" s="46">
        <v>8.8333999999999993</v>
      </c>
      <c r="D124" s="47">
        <v>780.70176600000002</v>
      </c>
      <c r="E124" s="47"/>
      <c r="F124" s="34">
        <v>734.35227899999995</v>
      </c>
    </row>
    <row r="125" spans="1:6" x14ac:dyDescent="0.3">
      <c r="A125" s="7">
        <v>44588</v>
      </c>
      <c r="B125" s="7">
        <v>45658</v>
      </c>
      <c r="C125" s="46">
        <v>8.8333999999999993</v>
      </c>
      <c r="D125" s="47">
        <v>780.96405200000004</v>
      </c>
      <c r="E125" s="47"/>
      <c r="F125" s="34">
        <v>729.39919599999996</v>
      </c>
    </row>
    <row r="126" spans="1:6" x14ac:dyDescent="0.3">
      <c r="A126" s="7">
        <v>44589</v>
      </c>
      <c r="B126" s="7">
        <v>45658</v>
      </c>
      <c r="C126" s="46">
        <v>8.8333999999999993</v>
      </c>
      <c r="D126" s="47">
        <v>781.22642599999995</v>
      </c>
      <c r="E126" s="47"/>
      <c r="F126" s="34">
        <v>729.11625600000002</v>
      </c>
    </row>
    <row r="127" spans="1:6" x14ac:dyDescent="0.3">
      <c r="A127" s="7">
        <v>44592</v>
      </c>
      <c r="B127" s="7">
        <v>45658</v>
      </c>
      <c r="C127" s="46">
        <v>8.8333999999999993</v>
      </c>
      <c r="D127" s="47">
        <v>781.48888799999997</v>
      </c>
      <c r="E127" s="47"/>
      <c r="F127" s="34">
        <v>730.95706499999994</v>
      </c>
    </row>
    <row r="128" spans="1:6" x14ac:dyDescent="0.3">
      <c r="A128" s="7">
        <v>44593</v>
      </c>
      <c r="B128" s="7">
        <v>45658</v>
      </c>
      <c r="C128" s="46">
        <v>8.8333999999999993</v>
      </c>
      <c r="D128" s="47">
        <v>781.75143800000001</v>
      </c>
      <c r="E128" s="47"/>
      <c r="F128" s="34">
        <v>734.52608099999998</v>
      </c>
    </row>
    <row r="129" spans="1:6" x14ac:dyDescent="0.3">
      <c r="A129" s="7">
        <v>44594</v>
      </c>
      <c r="B129" s="7">
        <v>45658</v>
      </c>
      <c r="C129" s="46">
        <v>8.8333999999999993</v>
      </c>
      <c r="D129" s="47">
        <v>782.01407700000004</v>
      </c>
      <c r="E129" s="47"/>
      <c r="F129" s="34">
        <v>736.95108000000005</v>
      </c>
    </row>
    <row r="130" spans="1:6" x14ac:dyDescent="0.3">
      <c r="A130" s="7">
        <v>44595</v>
      </c>
      <c r="B130" s="7">
        <v>45658</v>
      </c>
      <c r="C130" s="46">
        <v>8.8333999999999993</v>
      </c>
      <c r="D130" s="47">
        <v>782.27680299999997</v>
      </c>
      <c r="E130" s="47"/>
      <c r="F130" s="34">
        <v>739.47509500000001</v>
      </c>
    </row>
    <row r="131" spans="1:6" x14ac:dyDescent="0.3">
      <c r="A131" s="7">
        <v>44596</v>
      </c>
      <c r="B131" s="7">
        <v>45658</v>
      </c>
      <c r="C131" s="46">
        <v>8.8333999999999993</v>
      </c>
      <c r="D131" s="47">
        <v>782.53961800000002</v>
      </c>
      <c r="E131" s="47"/>
      <c r="F131" s="34">
        <v>735.99094700000001</v>
      </c>
    </row>
    <row r="132" spans="1:6" x14ac:dyDescent="0.3">
      <c r="A132" s="7">
        <v>44599</v>
      </c>
      <c r="B132" s="7">
        <v>45658</v>
      </c>
      <c r="C132" s="46">
        <v>8.8333999999999993</v>
      </c>
      <c r="D132" s="47">
        <v>782.80252099999996</v>
      </c>
      <c r="E132" s="47"/>
      <c r="F132" s="34">
        <v>738.48689999999999</v>
      </c>
    </row>
    <row r="133" spans="1:6" x14ac:dyDescent="0.3">
      <c r="A133" s="7">
        <v>44600</v>
      </c>
      <c r="B133" s="7">
        <v>45658</v>
      </c>
      <c r="C133" s="46">
        <v>8.8333999999999993</v>
      </c>
      <c r="D133" s="47">
        <v>783.06551300000001</v>
      </c>
      <c r="E133" s="47"/>
      <c r="F133" s="34">
        <v>735.96265900000003</v>
      </c>
    </row>
    <row r="134" spans="1:6" x14ac:dyDescent="0.3">
      <c r="A134" s="7">
        <v>44601</v>
      </c>
      <c r="B134" s="7">
        <v>45658</v>
      </c>
      <c r="C134" s="46">
        <v>8.8333999999999993</v>
      </c>
      <c r="D134" s="47">
        <v>783.32859299999996</v>
      </c>
      <c r="E134" s="47"/>
      <c r="F134" s="34">
        <v>734.85710300000005</v>
      </c>
    </row>
    <row r="135" spans="1:6" x14ac:dyDescent="0.3">
      <c r="A135" s="7">
        <v>44602</v>
      </c>
      <c r="B135" s="7">
        <v>45658</v>
      </c>
      <c r="C135" s="46">
        <v>8.8333999999999993</v>
      </c>
      <c r="D135" s="47">
        <v>783.59176100000002</v>
      </c>
      <c r="E135" s="47"/>
      <c r="F135" s="34">
        <v>732.51400799999999</v>
      </c>
    </row>
    <row r="136" spans="1:6" x14ac:dyDescent="0.3">
      <c r="A136" s="7">
        <v>44603</v>
      </c>
      <c r="B136" s="7">
        <v>45658</v>
      </c>
      <c r="C136" s="46">
        <v>8.8333999999999993</v>
      </c>
      <c r="D136" s="47">
        <v>783.85501799999997</v>
      </c>
      <c r="E136" s="47"/>
      <c r="F136" s="34">
        <v>730.68637100000001</v>
      </c>
    </row>
    <row r="137" spans="1:6" x14ac:dyDescent="0.3">
      <c r="A137" s="7">
        <v>44606</v>
      </c>
      <c r="B137" s="7">
        <v>45658</v>
      </c>
      <c r="C137" s="46">
        <v>8.8333999999999993</v>
      </c>
      <c r="D137" s="47">
        <v>784.11836300000004</v>
      </c>
      <c r="E137" s="47"/>
      <c r="F137" s="34">
        <v>730.13710000000003</v>
      </c>
    </row>
    <row r="138" spans="1:6" x14ac:dyDescent="0.3">
      <c r="A138" s="7">
        <v>44607</v>
      </c>
      <c r="B138" s="7">
        <v>45658</v>
      </c>
      <c r="C138" s="46">
        <v>8.8333999999999993</v>
      </c>
      <c r="D138" s="47">
        <v>784.38179600000001</v>
      </c>
      <c r="E138" s="47"/>
      <c r="F138" s="34">
        <v>733.16978800000004</v>
      </c>
    </row>
    <row r="139" spans="1:6" x14ac:dyDescent="0.3">
      <c r="A139" s="7">
        <v>44608</v>
      </c>
      <c r="B139" s="7">
        <v>45658</v>
      </c>
      <c r="C139" s="46">
        <v>8.8333999999999993</v>
      </c>
      <c r="D139" s="47">
        <v>784.64531799999997</v>
      </c>
      <c r="E139" s="47"/>
      <c r="F139" s="34">
        <v>733.107527</v>
      </c>
    </row>
    <row r="140" spans="1:6" x14ac:dyDescent="0.3">
      <c r="A140" s="7">
        <v>44609</v>
      </c>
      <c r="B140" s="7">
        <v>45658</v>
      </c>
      <c r="C140" s="46">
        <v>8.8333999999999993</v>
      </c>
      <c r="D140" s="47">
        <v>784.90892899999994</v>
      </c>
      <c r="E140" s="47"/>
      <c r="F140" s="34">
        <v>731.79843500000004</v>
      </c>
    </row>
    <row r="141" spans="1:6" x14ac:dyDescent="0.3">
      <c r="A141" s="7">
        <v>44610</v>
      </c>
      <c r="B141" s="7">
        <v>45658</v>
      </c>
      <c r="C141" s="46">
        <v>8.8333999999999993</v>
      </c>
      <c r="D141" s="47">
        <v>785.17262800000003</v>
      </c>
      <c r="E141" s="47"/>
      <c r="F141" s="34">
        <v>733.129141</v>
      </c>
    </row>
    <row r="142" spans="1:6" x14ac:dyDescent="0.3">
      <c r="A142" s="7">
        <v>44613</v>
      </c>
      <c r="B142" s="7">
        <v>45658</v>
      </c>
      <c r="C142" s="46">
        <v>8.8333999999999993</v>
      </c>
      <c r="D142" s="47">
        <v>785.43641600000001</v>
      </c>
      <c r="E142" s="47"/>
      <c r="F142" s="34">
        <v>734.48814600000003</v>
      </c>
    </row>
    <row r="143" spans="1:6" x14ac:dyDescent="0.3">
      <c r="A143" s="7">
        <v>44614</v>
      </c>
      <c r="B143" s="7">
        <v>45658</v>
      </c>
      <c r="C143" s="46">
        <v>8.8333999999999993</v>
      </c>
      <c r="D143" s="47">
        <v>785.70029299999999</v>
      </c>
      <c r="E143" s="47"/>
      <c r="F143" s="34">
        <v>733.65471500000001</v>
      </c>
    </row>
    <row r="144" spans="1:6" x14ac:dyDescent="0.3">
      <c r="A144" s="7">
        <v>44615</v>
      </c>
      <c r="B144" s="7">
        <v>45658</v>
      </c>
      <c r="C144" s="46">
        <v>8.8333999999999993</v>
      </c>
      <c r="D144" s="47">
        <v>785.96425799999997</v>
      </c>
      <c r="E144" s="47"/>
      <c r="F144" s="34">
        <v>736.60763399999996</v>
      </c>
    </row>
    <row r="145" spans="1:6" x14ac:dyDescent="0.3">
      <c r="A145" s="7">
        <v>44616</v>
      </c>
      <c r="B145" s="7">
        <v>45658</v>
      </c>
      <c r="C145" s="46">
        <v>8.8333999999999993</v>
      </c>
      <c r="D145" s="47">
        <v>786.22831099999996</v>
      </c>
      <c r="E145" s="47"/>
      <c r="F145" s="34">
        <v>734.53501000000006</v>
      </c>
    </row>
    <row r="146" spans="1:6" x14ac:dyDescent="0.3">
      <c r="A146" s="7">
        <v>44617</v>
      </c>
      <c r="B146" s="7">
        <v>45658</v>
      </c>
      <c r="C146" s="46">
        <v>8.8333999999999993</v>
      </c>
      <c r="D146" s="47">
        <v>786.49245399999995</v>
      </c>
      <c r="E146" s="47"/>
      <c r="F146" s="34">
        <v>734.19544900000005</v>
      </c>
    </row>
    <row r="147" spans="1:6" x14ac:dyDescent="0.3">
      <c r="A147" s="7">
        <v>44622</v>
      </c>
      <c r="B147" s="7">
        <v>45658</v>
      </c>
      <c r="C147" s="46">
        <v>8.8333999999999993</v>
      </c>
      <c r="D147" s="47">
        <v>786.75668499999995</v>
      </c>
      <c r="E147" s="47"/>
      <c r="F147" s="34">
        <v>732.46363799999995</v>
      </c>
    </row>
    <row r="148" spans="1:6" x14ac:dyDescent="0.3">
      <c r="A148" s="7">
        <v>44623</v>
      </c>
      <c r="B148" s="7">
        <v>45658</v>
      </c>
      <c r="C148" s="46">
        <v>8.8333999999999993</v>
      </c>
      <c r="D148" s="47">
        <v>787.02100499999995</v>
      </c>
      <c r="E148" s="47"/>
      <c r="F148" s="34">
        <v>728.86673599999995</v>
      </c>
    </row>
    <row r="149" spans="1:6" x14ac:dyDescent="0.3">
      <c r="A149" s="7">
        <v>44624</v>
      </c>
      <c r="B149" s="7">
        <v>45658</v>
      </c>
      <c r="C149" s="46">
        <v>8.8333999999999993</v>
      </c>
      <c r="D149" s="47">
        <v>787.28541399999995</v>
      </c>
      <c r="E149" s="47"/>
      <c r="F149" s="34">
        <v>724.72988499999997</v>
      </c>
    </row>
    <row r="150" spans="1:6" x14ac:dyDescent="0.3">
      <c r="A150" s="7">
        <v>44627</v>
      </c>
      <c r="B150" s="7">
        <v>45658</v>
      </c>
      <c r="C150" s="46">
        <v>8.8333999999999993</v>
      </c>
      <c r="D150" s="47">
        <v>787.54991099999995</v>
      </c>
      <c r="E150" s="47"/>
      <c r="F150" s="34">
        <v>720.36882900000001</v>
      </c>
    </row>
    <row r="151" spans="1:6" x14ac:dyDescent="0.3">
      <c r="A151" s="7">
        <v>44628</v>
      </c>
      <c r="B151" s="7">
        <v>45658</v>
      </c>
      <c r="C151" s="46">
        <v>8.8333999999999993</v>
      </c>
      <c r="D151" s="47">
        <v>787.81449799999996</v>
      </c>
      <c r="E151" s="47"/>
      <c r="F151" s="34">
        <v>718.40858700000001</v>
      </c>
    </row>
    <row r="152" spans="1:6" x14ac:dyDescent="0.3">
      <c r="A152" s="7">
        <v>44629</v>
      </c>
      <c r="B152" s="7">
        <v>45658</v>
      </c>
      <c r="C152" s="46">
        <v>8.8333999999999993</v>
      </c>
      <c r="D152" s="47">
        <v>788.07917299999997</v>
      </c>
      <c r="E152" s="47"/>
      <c r="F152" s="34">
        <v>723.42120299999999</v>
      </c>
    </row>
    <row r="153" spans="1:6" x14ac:dyDescent="0.3">
      <c r="A153" s="7">
        <v>44630</v>
      </c>
      <c r="B153" s="7">
        <v>45658</v>
      </c>
      <c r="C153" s="46">
        <v>8.8333999999999993</v>
      </c>
      <c r="D153" s="47">
        <v>788.34393799999998</v>
      </c>
      <c r="E153" s="47"/>
      <c r="F153" s="34">
        <v>721.05441299999995</v>
      </c>
    </row>
    <row r="154" spans="1:6" x14ac:dyDescent="0.3">
      <c r="A154" s="7">
        <v>44631</v>
      </c>
      <c r="B154" s="7">
        <v>45658</v>
      </c>
      <c r="C154" s="46">
        <v>8.8333999999999993</v>
      </c>
      <c r="D154" s="47">
        <v>788.608791</v>
      </c>
      <c r="E154" s="47"/>
      <c r="F154" s="34">
        <v>718.46279100000004</v>
      </c>
    </row>
    <row r="155" spans="1:6" x14ac:dyDescent="0.3">
      <c r="A155" s="7">
        <v>44634</v>
      </c>
      <c r="B155" s="7">
        <v>45658</v>
      </c>
      <c r="C155" s="46">
        <v>8.8333999999999993</v>
      </c>
      <c r="D155" s="47">
        <v>788.87373300000002</v>
      </c>
      <c r="E155" s="47"/>
      <c r="F155" s="34">
        <v>714.51336700000002</v>
      </c>
    </row>
    <row r="156" spans="1:6" x14ac:dyDescent="0.3">
      <c r="A156" s="7">
        <v>44635</v>
      </c>
      <c r="B156" s="7">
        <v>45658</v>
      </c>
      <c r="C156" s="46">
        <v>8.8333999999999993</v>
      </c>
      <c r="D156" s="47">
        <v>789.13876400000004</v>
      </c>
      <c r="E156" s="47"/>
      <c r="F156" s="34">
        <v>719.18518100000006</v>
      </c>
    </row>
    <row r="157" spans="1:6" x14ac:dyDescent="0.3">
      <c r="A157" s="7">
        <v>44636</v>
      </c>
      <c r="B157" s="7">
        <v>45658</v>
      </c>
      <c r="C157" s="46">
        <v>8.8333999999999993</v>
      </c>
      <c r="D157" s="47">
        <v>789.40388399999995</v>
      </c>
      <c r="E157" s="47"/>
      <c r="F157" s="34">
        <v>719.27859799999999</v>
      </c>
    </row>
    <row r="158" spans="1:6" x14ac:dyDescent="0.3">
      <c r="A158" s="7">
        <v>44637</v>
      </c>
      <c r="B158" s="7">
        <v>45658</v>
      </c>
      <c r="C158" s="46">
        <v>8.8333999999999993</v>
      </c>
      <c r="D158" s="47">
        <v>789.66909399999997</v>
      </c>
      <c r="E158" s="47"/>
      <c r="F158" s="34">
        <v>722.51714500000003</v>
      </c>
    </row>
    <row r="159" spans="1:6" x14ac:dyDescent="0.3">
      <c r="A159" s="7">
        <v>44638</v>
      </c>
      <c r="B159" s="7">
        <v>45658</v>
      </c>
      <c r="C159" s="46">
        <v>8.8333999999999993</v>
      </c>
      <c r="D159" s="47">
        <v>789.934392</v>
      </c>
      <c r="E159" s="47"/>
      <c r="F159" s="34">
        <v>726.68420100000003</v>
      </c>
    </row>
    <row r="160" spans="1:6" x14ac:dyDescent="0.3">
      <c r="A160" s="7">
        <v>44641</v>
      </c>
      <c r="B160" s="7">
        <v>45658</v>
      </c>
      <c r="C160" s="46">
        <v>8.8333999999999993</v>
      </c>
      <c r="D160" s="47">
        <v>790.19978000000003</v>
      </c>
      <c r="E160" s="47"/>
      <c r="F160" s="34">
        <v>724.45290499999999</v>
      </c>
    </row>
    <row r="161" spans="1:6" x14ac:dyDescent="0.3">
      <c r="A161" s="7">
        <v>44642</v>
      </c>
      <c r="B161" s="7">
        <v>45658</v>
      </c>
      <c r="C161" s="46">
        <v>8.8333999999999993</v>
      </c>
      <c r="D161" s="47">
        <v>790.46525699999995</v>
      </c>
      <c r="E161" s="47"/>
      <c r="F161" s="34">
        <v>727.59776799999997</v>
      </c>
    </row>
    <row r="162" spans="1:6" x14ac:dyDescent="0.3">
      <c r="A162" s="7">
        <v>44643</v>
      </c>
      <c r="B162" s="7">
        <v>45658</v>
      </c>
      <c r="C162" s="46">
        <v>8.8333999999999993</v>
      </c>
      <c r="D162" s="47">
        <v>790.73082199999999</v>
      </c>
      <c r="E162" s="47"/>
      <c r="F162" s="34">
        <v>727.71234500000003</v>
      </c>
    </row>
    <row r="163" spans="1:6" x14ac:dyDescent="0.3">
      <c r="A163" s="7">
        <v>44644</v>
      </c>
      <c r="B163" s="7">
        <v>45658</v>
      </c>
      <c r="C163" s="46">
        <v>8.8333999999999993</v>
      </c>
      <c r="D163" s="47">
        <v>790.99647800000002</v>
      </c>
      <c r="E163" s="47"/>
      <c r="F163" s="34">
        <v>734.24700600000006</v>
      </c>
    </row>
    <row r="164" spans="1:6" x14ac:dyDescent="0.3">
      <c r="A164" s="7">
        <v>44645</v>
      </c>
      <c r="B164" s="7">
        <v>45658</v>
      </c>
      <c r="C164" s="46">
        <v>8.8333999999999993</v>
      </c>
      <c r="D164" s="47">
        <v>791.26222199999995</v>
      </c>
      <c r="E164" s="47"/>
      <c r="F164" s="34">
        <v>739.18951200000004</v>
      </c>
    </row>
    <row r="165" spans="1:6" x14ac:dyDescent="0.3">
      <c r="A165" s="7">
        <v>44648</v>
      </c>
      <c r="B165" s="7">
        <v>45658</v>
      </c>
      <c r="C165" s="46">
        <v>8.8333999999999993</v>
      </c>
      <c r="D165" s="47">
        <v>791.52805599999999</v>
      </c>
      <c r="E165" s="47"/>
      <c r="F165" s="34">
        <v>740.37318700000003</v>
      </c>
    </row>
    <row r="166" spans="1:6" x14ac:dyDescent="0.3">
      <c r="A166" s="7">
        <v>44649</v>
      </c>
      <c r="B166" s="7">
        <v>45658</v>
      </c>
      <c r="C166" s="46">
        <v>8.8333999999999993</v>
      </c>
      <c r="D166" s="47">
        <v>791.79397900000004</v>
      </c>
      <c r="E166" s="47"/>
      <c r="F166" s="34">
        <v>742.31871000000001</v>
      </c>
    </row>
    <row r="167" spans="1:6" x14ac:dyDescent="0.3">
      <c r="A167" s="7">
        <v>44650</v>
      </c>
      <c r="B167" s="7">
        <v>45658</v>
      </c>
      <c r="C167" s="46">
        <v>8.8333999999999993</v>
      </c>
      <c r="D167" s="47">
        <v>792.05999099999997</v>
      </c>
      <c r="E167" s="47"/>
      <c r="F167" s="34">
        <v>738.96147299999996</v>
      </c>
    </row>
    <row r="168" spans="1:6" x14ac:dyDescent="0.3">
      <c r="A168" s="7">
        <v>44651</v>
      </c>
      <c r="B168" s="7">
        <v>45658</v>
      </c>
      <c r="C168" s="46">
        <v>8.8333999999999993</v>
      </c>
      <c r="D168" s="47">
        <v>792.32609300000001</v>
      </c>
      <c r="E168" s="47"/>
      <c r="F168" s="34">
        <v>740.93465400000002</v>
      </c>
    </row>
    <row r="169" spans="1:6" x14ac:dyDescent="0.3">
      <c r="A169" s="7">
        <v>44652</v>
      </c>
      <c r="B169" s="7">
        <v>45658</v>
      </c>
      <c r="C169" s="46">
        <v>8.8333999999999993</v>
      </c>
      <c r="D169" s="47">
        <v>792.59228399999995</v>
      </c>
      <c r="E169" s="47"/>
      <c r="F169" s="34">
        <v>746.02173700000003</v>
      </c>
    </row>
    <row r="170" spans="1:6" x14ac:dyDescent="0.3">
      <c r="A170" s="7">
        <v>44655</v>
      </c>
      <c r="B170" s="7">
        <v>45658</v>
      </c>
      <c r="C170" s="46">
        <v>8.8333999999999993</v>
      </c>
      <c r="D170" s="47">
        <v>792.858564</v>
      </c>
      <c r="E170" s="47"/>
      <c r="F170" s="34">
        <v>747.53458999999998</v>
      </c>
    </row>
    <row r="171" spans="1:6" x14ac:dyDescent="0.3">
      <c r="A171" s="7">
        <v>44656</v>
      </c>
      <c r="B171" s="7">
        <v>45658</v>
      </c>
      <c r="C171" s="46">
        <v>8.8333999999999993</v>
      </c>
      <c r="D171" s="47">
        <v>793.12493400000005</v>
      </c>
      <c r="E171" s="47"/>
      <c r="F171" s="34">
        <v>743.40553399999999</v>
      </c>
    </row>
    <row r="172" spans="1:6" x14ac:dyDescent="0.3">
      <c r="A172" s="7">
        <v>44657</v>
      </c>
      <c r="B172" s="7">
        <v>45658</v>
      </c>
      <c r="C172" s="46">
        <v>8.8333999999999993</v>
      </c>
      <c r="D172" s="47">
        <v>793.39139399999999</v>
      </c>
      <c r="E172" s="47"/>
      <c r="F172" s="34">
        <v>741.39621799999998</v>
      </c>
    </row>
    <row r="173" spans="1:6" x14ac:dyDescent="0.3">
      <c r="A173" s="7">
        <v>44658</v>
      </c>
      <c r="B173" s="7">
        <v>45658</v>
      </c>
      <c r="C173" s="46">
        <v>8.8333999999999993</v>
      </c>
      <c r="D173" s="47">
        <v>793.65794300000005</v>
      </c>
      <c r="E173" s="47"/>
      <c r="F173" s="34">
        <v>739.78139399999998</v>
      </c>
    </row>
    <row r="174" spans="1:6" x14ac:dyDescent="0.3">
      <c r="A174" s="7">
        <v>44659</v>
      </c>
      <c r="B174" s="7">
        <v>45658</v>
      </c>
      <c r="C174" s="46">
        <v>8.8333999999999993</v>
      </c>
      <c r="D174" s="47">
        <v>793.92458099999999</v>
      </c>
      <c r="E174" s="47"/>
      <c r="F174" s="34">
        <v>735.83318699999995</v>
      </c>
    </row>
    <row r="175" spans="1:6" x14ac:dyDescent="0.3">
      <c r="A175" s="7">
        <v>44662</v>
      </c>
      <c r="B175" s="7">
        <v>45658</v>
      </c>
      <c r="C175" s="46">
        <v>8.8333999999999993</v>
      </c>
      <c r="D175" s="47">
        <v>794.19130900000005</v>
      </c>
      <c r="E175" s="47"/>
      <c r="F175" s="34">
        <v>732.68296699999996</v>
      </c>
    </row>
    <row r="176" spans="1:6" x14ac:dyDescent="0.3">
      <c r="A176" s="7">
        <v>44663</v>
      </c>
      <c r="B176" s="7">
        <v>45658</v>
      </c>
      <c r="C176" s="46">
        <v>8.8333999999999993</v>
      </c>
      <c r="D176" s="47">
        <v>794.45812699999999</v>
      </c>
      <c r="E176" s="47"/>
      <c r="F176" s="34">
        <v>732.50005899999996</v>
      </c>
    </row>
    <row r="177" spans="1:6" x14ac:dyDescent="0.3">
      <c r="A177" s="7">
        <v>44664</v>
      </c>
      <c r="B177" s="7">
        <v>45658</v>
      </c>
      <c r="C177" s="46">
        <v>8.8333999999999993</v>
      </c>
      <c r="D177" s="47">
        <v>794.72503400000005</v>
      </c>
      <c r="E177" s="47"/>
      <c r="F177" s="34">
        <v>732.44112700000005</v>
      </c>
    </row>
    <row r="178" spans="1:6" x14ac:dyDescent="0.3">
      <c r="A178" s="7">
        <v>44665</v>
      </c>
      <c r="B178" s="7">
        <v>45658</v>
      </c>
      <c r="C178" s="46">
        <v>8.8333999999999993</v>
      </c>
      <c r="D178" s="47">
        <v>794.992031</v>
      </c>
      <c r="E178" s="47"/>
      <c r="F178" s="34">
        <v>730.57451100000003</v>
      </c>
    </row>
    <row r="179" spans="1:6" x14ac:dyDescent="0.3">
      <c r="A179" s="7">
        <v>44669</v>
      </c>
      <c r="B179" s="7">
        <v>45658</v>
      </c>
      <c r="C179" s="46">
        <v>8.8333999999999993</v>
      </c>
      <c r="D179" s="47">
        <v>795.25911799999994</v>
      </c>
      <c r="E179" s="47"/>
      <c r="F179" s="34">
        <v>732.74575400000003</v>
      </c>
    </row>
    <row r="180" spans="1:6" x14ac:dyDescent="0.3">
      <c r="A180" s="7">
        <v>44670</v>
      </c>
      <c r="B180" s="7">
        <v>45658</v>
      </c>
      <c r="C180" s="46">
        <v>8.8333999999999993</v>
      </c>
      <c r="D180" s="47">
        <v>795.526295</v>
      </c>
      <c r="E180" s="47"/>
      <c r="F180" s="34">
        <v>732.84862399999997</v>
      </c>
    </row>
    <row r="181" spans="1:6" x14ac:dyDescent="0.3">
      <c r="A181" s="7">
        <v>44671</v>
      </c>
      <c r="B181" s="7">
        <v>45658</v>
      </c>
      <c r="C181" s="46">
        <v>8.8333999999999993</v>
      </c>
      <c r="D181" s="47">
        <v>795.79356099999995</v>
      </c>
      <c r="E181" s="47"/>
      <c r="F181" s="34">
        <v>732.43070499999999</v>
      </c>
    </row>
    <row r="182" spans="1:6" x14ac:dyDescent="0.3">
      <c r="A182" s="7">
        <v>44673</v>
      </c>
      <c r="B182" s="7">
        <v>45658</v>
      </c>
      <c r="C182" s="46">
        <v>8.8333999999999993</v>
      </c>
      <c r="D182" s="47">
        <v>796.06091700000002</v>
      </c>
      <c r="E182" s="47"/>
      <c r="F182" s="34">
        <v>731.93822899999998</v>
      </c>
    </row>
    <row r="183" spans="1:6" x14ac:dyDescent="0.3">
      <c r="A183" s="7">
        <v>44676</v>
      </c>
      <c r="B183" s="7">
        <v>45658</v>
      </c>
      <c r="C183" s="46">
        <v>8.8333999999999993</v>
      </c>
      <c r="D183" s="47">
        <v>796.32836299999997</v>
      </c>
      <c r="E183" s="47"/>
      <c r="F183" s="34">
        <v>734.91149700000005</v>
      </c>
    </row>
    <row r="184" spans="1:6" x14ac:dyDescent="0.3">
      <c r="A184" s="7">
        <v>44677</v>
      </c>
      <c r="B184" s="7">
        <v>45658</v>
      </c>
      <c r="C184" s="46">
        <v>8.8333999999999993</v>
      </c>
      <c r="D184" s="47">
        <v>796.59589800000003</v>
      </c>
      <c r="E184" s="47"/>
      <c r="F184" s="34">
        <v>732.46409100000005</v>
      </c>
    </row>
    <row r="185" spans="1:6" x14ac:dyDescent="0.3">
      <c r="A185" s="7">
        <v>44678</v>
      </c>
      <c r="B185" s="7">
        <v>45658</v>
      </c>
      <c r="C185" s="46">
        <v>8.8333999999999993</v>
      </c>
      <c r="D185" s="47">
        <v>796.86352399999998</v>
      </c>
      <c r="E185" s="47"/>
      <c r="F185" s="34">
        <v>735.06942600000002</v>
      </c>
    </row>
    <row r="186" spans="1:6" x14ac:dyDescent="0.3">
      <c r="A186" s="7">
        <v>44679</v>
      </c>
      <c r="B186" s="7">
        <v>45658</v>
      </c>
      <c r="C186" s="46">
        <v>8.8333999999999993</v>
      </c>
      <c r="D186" s="47">
        <v>797.13123900000005</v>
      </c>
      <c r="E186" s="47"/>
      <c r="F186" s="34">
        <v>735.20927400000005</v>
      </c>
    </row>
    <row r="187" spans="1:6" x14ac:dyDescent="0.3">
      <c r="A187" s="7">
        <v>44680</v>
      </c>
      <c r="B187" s="7">
        <v>45658</v>
      </c>
      <c r="C187" s="46">
        <v>8.8333999999999993</v>
      </c>
      <c r="D187" s="47">
        <v>797.399045</v>
      </c>
      <c r="E187" s="47"/>
      <c r="F187" s="34">
        <v>735.18496700000003</v>
      </c>
    </row>
    <row r="188" spans="1:6" x14ac:dyDescent="0.3">
      <c r="A188" s="7">
        <v>44683</v>
      </c>
      <c r="B188" s="7">
        <v>45658</v>
      </c>
      <c r="C188" s="46">
        <v>8.8333999999999993</v>
      </c>
      <c r="D188" s="47">
        <v>797.66693999999995</v>
      </c>
      <c r="E188" s="47"/>
      <c r="F188" s="34">
        <v>733.14817900000003</v>
      </c>
    </row>
    <row r="189" spans="1:6" x14ac:dyDescent="0.3">
      <c r="A189" s="7">
        <v>44684</v>
      </c>
      <c r="B189" s="7">
        <v>45658</v>
      </c>
      <c r="C189" s="46">
        <v>8.8333999999999993</v>
      </c>
      <c r="D189" s="47">
        <v>797.93492600000002</v>
      </c>
      <c r="E189" s="47"/>
      <c r="F189" s="34">
        <v>733.37148999999999</v>
      </c>
    </row>
    <row r="190" spans="1:6" x14ac:dyDescent="0.3">
      <c r="A190" s="7">
        <v>44685</v>
      </c>
      <c r="B190" s="7">
        <v>45658</v>
      </c>
      <c r="C190" s="46">
        <v>8.8333999999999993</v>
      </c>
      <c r="D190" s="47">
        <v>798.20300099999997</v>
      </c>
      <c r="E190" s="47"/>
      <c r="F190" s="34">
        <v>735.82553499999995</v>
      </c>
    </row>
    <row r="191" spans="1:6" x14ac:dyDescent="0.3">
      <c r="A191" s="7">
        <v>44686</v>
      </c>
      <c r="B191" s="7">
        <v>45658</v>
      </c>
      <c r="C191" s="46">
        <v>8.8333999999999993</v>
      </c>
      <c r="D191" s="47">
        <v>798.47116700000004</v>
      </c>
      <c r="E191" s="47"/>
      <c r="F191" s="34">
        <v>731.67719499999998</v>
      </c>
    </row>
    <row r="192" spans="1:6" x14ac:dyDescent="0.3">
      <c r="A192" s="7">
        <v>44687</v>
      </c>
      <c r="B192" s="7">
        <v>45658</v>
      </c>
      <c r="C192" s="46">
        <v>8.8333999999999993</v>
      </c>
      <c r="D192" s="47">
        <v>798.73942199999999</v>
      </c>
      <c r="E192" s="47"/>
      <c r="F192" s="34">
        <v>728.05396699999994</v>
      </c>
    </row>
    <row r="193" spans="1:6" x14ac:dyDescent="0.3">
      <c r="A193" s="7">
        <v>44690</v>
      </c>
      <c r="B193" s="7">
        <v>45658</v>
      </c>
      <c r="C193" s="46">
        <v>8.8333999999999993</v>
      </c>
      <c r="D193" s="47">
        <v>799.00776800000006</v>
      </c>
      <c r="E193" s="47"/>
      <c r="F193" s="34">
        <v>730.52472999999998</v>
      </c>
    </row>
    <row r="194" spans="1:6" x14ac:dyDescent="0.3">
      <c r="A194" s="7">
        <v>44691</v>
      </c>
      <c r="B194" s="7">
        <v>45658</v>
      </c>
      <c r="C194" s="46">
        <v>8.8333999999999993</v>
      </c>
      <c r="D194" s="47">
        <v>799.27620400000001</v>
      </c>
      <c r="E194" s="47"/>
      <c r="F194" s="34">
        <v>733.19827599999996</v>
      </c>
    </row>
    <row r="195" spans="1:6" x14ac:dyDescent="0.3">
      <c r="A195" s="7">
        <v>44692</v>
      </c>
      <c r="B195" s="7">
        <v>45658</v>
      </c>
      <c r="C195" s="46">
        <v>8.8333999999999993</v>
      </c>
      <c r="D195" s="47">
        <v>799.54472999999996</v>
      </c>
      <c r="E195" s="47"/>
      <c r="F195" s="34">
        <v>731.20323399999995</v>
      </c>
    </row>
    <row r="196" spans="1:6" x14ac:dyDescent="0.3">
      <c r="A196" s="7">
        <v>44693</v>
      </c>
      <c r="B196" s="7">
        <v>45658</v>
      </c>
      <c r="C196" s="46">
        <v>8.8333999999999993</v>
      </c>
      <c r="D196" s="47">
        <v>799.81334600000002</v>
      </c>
      <c r="E196" s="47"/>
      <c r="F196" s="34">
        <v>730.22996899999998</v>
      </c>
    </row>
    <row r="197" spans="1:6" x14ac:dyDescent="0.3">
      <c r="A197" s="7">
        <v>44694</v>
      </c>
      <c r="B197" s="7">
        <v>45658</v>
      </c>
      <c r="C197" s="46">
        <v>8.8333999999999993</v>
      </c>
      <c r="D197" s="47">
        <v>800.08205299999997</v>
      </c>
      <c r="E197" s="47"/>
      <c r="F197" s="34">
        <v>729.91610000000003</v>
      </c>
    </row>
    <row r="198" spans="1:6" x14ac:dyDescent="0.3">
      <c r="A198" s="7">
        <v>44697</v>
      </c>
      <c r="B198" s="7">
        <v>45658</v>
      </c>
      <c r="C198" s="46">
        <v>8.8333999999999993</v>
      </c>
      <c r="D198" s="47">
        <v>800.35084900000004</v>
      </c>
      <c r="E198" s="47"/>
      <c r="F198" s="34">
        <v>732.09308599999997</v>
      </c>
    </row>
    <row r="199" spans="1:6" x14ac:dyDescent="0.3">
      <c r="A199" s="7">
        <v>44698</v>
      </c>
      <c r="B199" s="7">
        <v>45658</v>
      </c>
      <c r="C199" s="46">
        <v>8.8333999999999993</v>
      </c>
      <c r="D199" s="47">
        <v>800.61973699999999</v>
      </c>
      <c r="E199" s="47"/>
      <c r="F199" s="34">
        <v>733.46735000000001</v>
      </c>
    </row>
    <row r="200" spans="1:6" x14ac:dyDescent="0.3">
      <c r="A200" s="7">
        <v>44699</v>
      </c>
      <c r="B200" s="7">
        <v>45658</v>
      </c>
      <c r="C200" s="46">
        <v>8.8333999999999993</v>
      </c>
      <c r="D200" s="47">
        <v>800.88871400000005</v>
      </c>
      <c r="E200" s="47"/>
      <c r="F200" s="34">
        <v>734.26093600000002</v>
      </c>
    </row>
    <row r="201" spans="1:6" x14ac:dyDescent="0.3">
      <c r="A201" s="7">
        <v>44700</v>
      </c>
      <c r="B201" s="7">
        <v>45658</v>
      </c>
      <c r="C201" s="46">
        <v>8.8333999999999993</v>
      </c>
      <c r="D201" s="47">
        <v>801.157782</v>
      </c>
      <c r="E201" s="47"/>
      <c r="F201" s="34">
        <v>737.37334899999996</v>
      </c>
    </row>
    <row r="202" spans="1:6" x14ac:dyDescent="0.3">
      <c r="A202" s="7">
        <v>44701</v>
      </c>
      <c r="B202" s="7">
        <v>45658</v>
      </c>
      <c r="C202" s="46">
        <v>8.8333999999999993</v>
      </c>
      <c r="D202" s="47">
        <v>801.42693999999995</v>
      </c>
      <c r="E202" s="47"/>
      <c r="F202" s="34">
        <v>739.78892800000006</v>
      </c>
    </row>
    <row r="203" spans="1:6" x14ac:dyDescent="0.3">
      <c r="A203" s="7">
        <v>44704</v>
      </c>
      <c r="B203" s="7">
        <v>45658</v>
      </c>
      <c r="C203" s="46">
        <v>8.8333999999999993</v>
      </c>
      <c r="D203" s="47">
        <v>801.696189</v>
      </c>
      <c r="E203" s="47"/>
      <c r="F203" s="34">
        <v>740.77700100000004</v>
      </c>
    </row>
    <row r="204" spans="1:6" x14ac:dyDescent="0.3">
      <c r="A204" s="7">
        <v>44705</v>
      </c>
      <c r="B204" s="7">
        <v>45658</v>
      </c>
      <c r="C204" s="46">
        <v>8.8333999999999993</v>
      </c>
      <c r="D204" s="47">
        <v>801.96552799999995</v>
      </c>
      <c r="E204" s="47"/>
      <c r="F204" s="34">
        <v>737.25850300000002</v>
      </c>
    </row>
    <row r="205" spans="1:6" x14ac:dyDescent="0.3">
      <c r="A205" s="7">
        <v>44706</v>
      </c>
      <c r="B205" s="7">
        <v>45658</v>
      </c>
      <c r="C205" s="46">
        <v>8.8333999999999993</v>
      </c>
      <c r="D205" s="47">
        <v>802.23495700000001</v>
      </c>
      <c r="E205" s="47"/>
      <c r="F205" s="34">
        <v>737.19252300000005</v>
      </c>
    </row>
    <row r="206" spans="1:6" x14ac:dyDescent="0.3">
      <c r="A206" s="7">
        <v>44707</v>
      </c>
      <c r="B206" s="7">
        <v>45658</v>
      </c>
      <c r="C206" s="46">
        <v>8.8333999999999993</v>
      </c>
      <c r="D206" s="47">
        <v>802.50447699999995</v>
      </c>
      <c r="E206" s="47"/>
      <c r="F206" s="34">
        <v>741.023368</v>
      </c>
    </row>
    <row r="207" spans="1:6" x14ac:dyDescent="0.3">
      <c r="A207" s="7">
        <v>44708</v>
      </c>
      <c r="B207" s="7">
        <v>45658</v>
      </c>
      <c r="C207" s="46">
        <v>8.8333999999999993</v>
      </c>
      <c r="D207" s="47">
        <v>802.77408800000001</v>
      </c>
      <c r="E207" s="47"/>
      <c r="F207" s="34">
        <v>740.53337499999998</v>
      </c>
    </row>
    <row r="208" spans="1:6" x14ac:dyDescent="0.3">
      <c r="A208" s="7">
        <v>44711</v>
      </c>
      <c r="B208" s="7">
        <v>45658</v>
      </c>
      <c r="C208" s="46">
        <v>8.8333999999999993</v>
      </c>
      <c r="D208" s="47">
        <v>803.04378899999995</v>
      </c>
      <c r="E208" s="47"/>
      <c r="F208" s="34">
        <v>736.58684500000004</v>
      </c>
    </row>
    <row r="209" spans="1:6" x14ac:dyDescent="0.3">
      <c r="A209" s="7">
        <v>44712</v>
      </c>
      <c r="B209" s="7">
        <v>45658</v>
      </c>
      <c r="C209" s="46">
        <v>8.8333999999999993</v>
      </c>
      <c r="D209" s="47">
        <v>803.313581</v>
      </c>
      <c r="E209" s="47"/>
      <c r="F209" s="34">
        <v>739.12556400000005</v>
      </c>
    </row>
    <row r="210" spans="1:6" x14ac:dyDescent="0.3">
      <c r="A210" s="7">
        <v>44713</v>
      </c>
      <c r="B210" s="7">
        <v>45658</v>
      </c>
      <c r="C210" s="46">
        <v>8.8333999999999993</v>
      </c>
      <c r="D210" s="47">
        <v>803.58346300000005</v>
      </c>
      <c r="E210" s="47"/>
      <c r="F210" s="34">
        <v>737.53085399999998</v>
      </c>
    </row>
    <row r="211" spans="1:6" x14ac:dyDescent="0.3">
      <c r="A211" s="7">
        <v>44714</v>
      </c>
      <c r="B211" s="7">
        <v>45658</v>
      </c>
      <c r="C211" s="46">
        <v>8.8333999999999993</v>
      </c>
      <c r="D211" s="47">
        <v>803.85343699999999</v>
      </c>
      <c r="E211" s="47"/>
      <c r="F211" s="34">
        <v>736.44493799999998</v>
      </c>
    </row>
    <row r="212" spans="1:6" x14ac:dyDescent="0.3">
      <c r="A212" s="7">
        <v>44715</v>
      </c>
      <c r="B212" s="7">
        <v>45658</v>
      </c>
      <c r="C212" s="46">
        <v>8.8333999999999993</v>
      </c>
      <c r="D212" s="47">
        <v>804.12350000000004</v>
      </c>
      <c r="E212" s="47"/>
      <c r="F212" s="34">
        <v>737.12710800000002</v>
      </c>
    </row>
    <row r="213" spans="1:6" x14ac:dyDescent="0.3">
      <c r="A213" s="7">
        <v>44718</v>
      </c>
      <c r="B213" s="7">
        <v>45658</v>
      </c>
      <c r="C213" s="46">
        <v>8.8333999999999993</v>
      </c>
      <c r="D213" s="47">
        <v>804.39365499999997</v>
      </c>
      <c r="E213" s="47"/>
      <c r="F213" s="34">
        <v>736.88769300000001</v>
      </c>
    </row>
    <row r="214" spans="1:6" x14ac:dyDescent="0.3">
      <c r="A214" s="7">
        <v>44719</v>
      </c>
      <c r="B214" s="7">
        <v>45658</v>
      </c>
      <c r="C214" s="46">
        <v>8.8333999999999993</v>
      </c>
      <c r="D214" s="47">
        <v>804.66390000000001</v>
      </c>
      <c r="E214" s="47"/>
      <c r="F214" s="34">
        <v>734.15778499999999</v>
      </c>
    </row>
    <row r="215" spans="1:6" x14ac:dyDescent="0.3">
      <c r="A215" s="7">
        <v>44720</v>
      </c>
      <c r="B215" s="7">
        <v>45658</v>
      </c>
      <c r="C215" s="46">
        <v>8.8333999999999993</v>
      </c>
      <c r="D215" s="47">
        <v>804.93423600000006</v>
      </c>
      <c r="E215" s="47"/>
      <c r="F215" s="34">
        <v>734.103026</v>
      </c>
    </row>
    <row r="216" spans="1:6" x14ac:dyDescent="0.3">
      <c r="A216" s="7">
        <v>44721</v>
      </c>
      <c r="B216" s="7">
        <v>45658</v>
      </c>
      <c r="C216" s="46">
        <v>8.8333999999999993</v>
      </c>
      <c r="D216" s="47">
        <v>805.20466299999998</v>
      </c>
      <c r="E216" s="47"/>
      <c r="F216" s="34">
        <v>737.71203000000003</v>
      </c>
    </row>
    <row r="217" spans="1:6" x14ac:dyDescent="0.3">
      <c r="A217" s="7">
        <v>44722</v>
      </c>
      <c r="B217" s="7">
        <v>45658</v>
      </c>
      <c r="C217" s="46">
        <v>8.8333999999999993</v>
      </c>
      <c r="D217" s="47">
        <v>805.47518100000002</v>
      </c>
      <c r="E217" s="47"/>
      <c r="F217" s="34">
        <v>737.98635400000001</v>
      </c>
    </row>
    <row r="218" spans="1:6" x14ac:dyDescent="0.3">
      <c r="A218" s="7">
        <v>44725</v>
      </c>
      <c r="B218" s="7">
        <v>45658</v>
      </c>
      <c r="C218" s="46">
        <v>8.8333999999999993</v>
      </c>
      <c r="D218" s="47">
        <v>805.74579000000006</v>
      </c>
      <c r="E218" s="47"/>
      <c r="F218" s="34">
        <v>734.16086900000005</v>
      </c>
    </row>
    <row r="219" spans="1:6" x14ac:dyDescent="0.3">
      <c r="A219" s="7">
        <v>44726</v>
      </c>
      <c r="B219" s="7">
        <v>45658</v>
      </c>
      <c r="C219" s="46">
        <v>8.8333999999999993</v>
      </c>
      <c r="D219" s="47">
        <v>806.01648899999998</v>
      </c>
      <c r="E219" s="47"/>
      <c r="F219" s="34">
        <v>728.93344300000001</v>
      </c>
    </row>
    <row r="220" spans="1:6" x14ac:dyDescent="0.3">
      <c r="A220" s="7">
        <v>44727</v>
      </c>
      <c r="B220" s="7">
        <v>45658</v>
      </c>
      <c r="C220" s="46">
        <v>8.8333999999999993</v>
      </c>
      <c r="D220" s="47">
        <v>806.28728000000001</v>
      </c>
      <c r="E220" s="47"/>
      <c r="F220" s="34">
        <v>735.18162600000005</v>
      </c>
    </row>
    <row r="221" spans="1:6" x14ac:dyDescent="0.3">
      <c r="A221" s="7">
        <v>44729</v>
      </c>
      <c r="B221" s="7">
        <v>45658</v>
      </c>
      <c r="C221" s="46">
        <v>8.8333999999999993</v>
      </c>
      <c r="D221" s="47">
        <v>806.55816100000004</v>
      </c>
      <c r="E221" s="47"/>
      <c r="F221" s="34">
        <v>739.39535999999998</v>
      </c>
    </row>
    <row r="222" spans="1:6" x14ac:dyDescent="0.3">
      <c r="A222" s="7">
        <v>44732</v>
      </c>
      <c r="B222" s="7">
        <v>45658</v>
      </c>
      <c r="C222" s="46">
        <v>8.8333999999999993</v>
      </c>
      <c r="D222" s="47">
        <v>806.82913399999995</v>
      </c>
      <c r="E222" s="47"/>
      <c r="F222" s="34">
        <v>740.63939800000003</v>
      </c>
    </row>
    <row r="223" spans="1:6" x14ac:dyDescent="0.3">
      <c r="A223" s="7">
        <v>44733</v>
      </c>
      <c r="B223" s="7">
        <v>45658</v>
      </c>
      <c r="C223" s="46">
        <v>8.8333999999999993</v>
      </c>
      <c r="D223" s="47">
        <v>807.10019699999998</v>
      </c>
      <c r="E223" s="47"/>
      <c r="F223" s="34">
        <v>740.94248400000004</v>
      </c>
    </row>
    <row r="224" spans="1:6" x14ac:dyDescent="0.3">
      <c r="A224" s="7">
        <v>44734</v>
      </c>
      <c r="B224" s="7">
        <v>45658</v>
      </c>
      <c r="C224" s="46">
        <v>8.8333999999999993</v>
      </c>
      <c r="D224" s="47">
        <v>807.371352</v>
      </c>
      <c r="E224" s="47"/>
      <c r="F224" s="34">
        <v>743.813537</v>
      </c>
    </row>
    <row r="225" spans="1:6" x14ac:dyDescent="0.3">
      <c r="A225" s="7">
        <v>44735</v>
      </c>
      <c r="B225" s="7">
        <v>45658</v>
      </c>
      <c r="C225" s="46">
        <v>8.8333999999999993</v>
      </c>
      <c r="D225" s="47">
        <v>807.64259800000002</v>
      </c>
      <c r="E225" s="47"/>
      <c r="F225" s="34">
        <v>745.58111599999995</v>
      </c>
    </row>
    <row r="226" spans="1:6" x14ac:dyDescent="0.3">
      <c r="A226" s="7">
        <v>44736</v>
      </c>
      <c r="B226" s="7">
        <v>45658</v>
      </c>
      <c r="C226" s="46">
        <v>8.8333999999999993</v>
      </c>
      <c r="D226" s="47">
        <v>807.91393500000004</v>
      </c>
      <c r="E226" s="47"/>
      <c r="F226" s="34">
        <v>740.94750499999998</v>
      </c>
    </row>
    <row r="227" spans="1:6" x14ac:dyDescent="0.3">
      <c r="A227" s="7">
        <v>44739</v>
      </c>
      <c r="B227" s="7">
        <v>45658</v>
      </c>
      <c r="C227" s="46">
        <v>8.8333999999999993</v>
      </c>
      <c r="D227" s="47">
        <v>808.18536300000005</v>
      </c>
      <c r="E227" s="47"/>
      <c r="F227" s="34">
        <v>740.83898099999999</v>
      </c>
    </row>
    <row r="228" spans="1:6" x14ac:dyDescent="0.3">
      <c r="A228" s="7">
        <v>44740</v>
      </c>
      <c r="B228" s="7">
        <v>45658</v>
      </c>
      <c r="C228" s="46">
        <v>8.8333999999999993</v>
      </c>
      <c r="D228" s="47">
        <v>808.45688199999995</v>
      </c>
      <c r="E228" s="47"/>
      <c r="F228" s="34">
        <v>735.97845800000005</v>
      </c>
    </row>
    <row r="229" spans="1:6" x14ac:dyDescent="0.3">
      <c r="A229" s="7">
        <v>44741</v>
      </c>
      <c r="B229" s="7">
        <v>45658</v>
      </c>
      <c r="C229" s="46">
        <v>8.8333999999999993</v>
      </c>
      <c r="D229" s="47">
        <v>808.72849199999996</v>
      </c>
      <c r="E229" s="47"/>
      <c r="F229" s="34">
        <v>736.367661</v>
      </c>
    </row>
    <row r="230" spans="1:6" x14ac:dyDescent="0.3">
      <c r="A230" s="7">
        <v>44742</v>
      </c>
      <c r="B230" s="7">
        <v>45658</v>
      </c>
      <c r="C230" s="46">
        <v>8.8333999999999993</v>
      </c>
      <c r="D230" s="47">
        <v>809.00019399999996</v>
      </c>
      <c r="E230" s="47"/>
      <c r="F230" s="34">
        <v>739.35153200000002</v>
      </c>
    </row>
    <row r="231" spans="1:6" x14ac:dyDescent="0.3">
      <c r="A231" s="7">
        <v>44743</v>
      </c>
      <c r="B231" s="7">
        <v>45658</v>
      </c>
      <c r="C231" s="46">
        <v>8.8333999999999993</v>
      </c>
      <c r="D231" s="47">
        <v>809.27198699999997</v>
      </c>
      <c r="E231" s="47"/>
      <c r="F231" s="34">
        <v>741.06771300000003</v>
      </c>
    </row>
    <row r="232" spans="1:6" x14ac:dyDescent="0.3">
      <c r="A232" s="7">
        <v>44746</v>
      </c>
      <c r="B232" s="7">
        <v>45658</v>
      </c>
      <c r="C232" s="46">
        <v>8.8333999999999993</v>
      </c>
      <c r="D232" s="47">
        <v>809.54387099999997</v>
      </c>
      <c r="E232" s="47"/>
      <c r="F232" s="34">
        <v>739.624189</v>
      </c>
    </row>
    <row r="233" spans="1:6" x14ac:dyDescent="0.3">
      <c r="A233" s="7">
        <v>44747</v>
      </c>
      <c r="B233" s="7">
        <v>45658</v>
      </c>
      <c r="C233" s="46">
        <v>8.8333999999999993</v>
      </c>
      <c r="D233" s="47">
        <v>809.81584699999996</v>
      </c>
      <c r="E233" s="47"/>
      <c r="F233" s="34">
        <v>738.10133800000006</v>
      </c>
    </row>
    <row r="234" spans="1:6" x14ac:dyDescent="0.3">
      <c r="A234" s="7">
        <v>44748</v>
      </c>
      <c r="B234" s="7">
        <v>45658</v>
      </c>
      <c r="C234" s="46">
        <v>8.8333999999999993</v>
      </c>
      <c r="D234" s="47">
        <v>810.08791399999996</v>
      </c>
      <c r="E234" s="47"/>
      <c r="F234" s="34">
        <v>737.94134499999996</v>
      </c>
    </row>
    <row r="235" spans="1:6" x14ac:dyDescent="0.3">
      <c r="A235" s="7">
        <v>44749</v>
      </c>
      <c r="B235" s="7">
        <v>45658</v>
      </c>
      <c r="C235" s="46">
        <v>8.8333999999999993</v>
      </c>
      <c r="D235" s="47">
        <v>810.36007199999995</v>
      </c>
      <c r="E235" s="47"/>
      <c r="F235" s="34">
        <v>739.72290699999996</v>
      </c>
    </row>
    <row r="236" spans="1:6" x14ac:dyDescent="0.3">
      <c r="A236" s="7">
        <v>44750</v>
      </c>
      <c r="B236" s="7">
        <v>45658</v>
      </c>
      <c r="C236" s="46">
        <v>8.8333999999999993</v>
      </c>
      <c r="D236" s="47">
        <v>810.63232200000004</v>
      </c>
      <c r="E236" s="47"/>
      <c r="F236" s="34">
        <v>737.49093100000005</v>
      </c>
    </row>
    <row r="237" spans="1:6" x14ac:dyDescent="0.3">
      <c r="A237" s="7">
        <v>44753</v>
      </c>
      <c r="B237" s="7">
        <v>45658</v>
      </c>
      <c r="C237" s="46">
        <v>8.8333999999999993</v>
      </c>
      <c r="D237" s="47">
        <v>810.90466300000003</v>
      </c>
      <c r="E237" s="47"/>
      <c r="F237" s="34">
        <v>733.87400000000002</v>
      </c>
    </row>
    <row r="238" spans="1:6" x14ac:dyDescent="0.3">
      <c r="A238" s="7">
        <v>44754</v>
      </c>
      <c r="B238" s="7">
        <v>45658</v>
      </c>
      <c r="C238" s="46">
        <v>8.8333999999999993</v>
      </c>
      <c r="D238" s="47">
        <v>811.17709600000001</v>
      </c>
      <c r="E238" s="47"/>
      <c r="F238" s="34">
        <v>737.08119699999997</v>
      </c>
    </row>
    <row r="239" spans="1:6" x14ac:dyDescent="0.3">
      <c r="A239" s="7">
        <v>44755</v>
      </c>
      <c r="B239" s="7">
        <v>45658</v>
      </c>
      <c r="C239" s="46">
        <v>8.8333999999999993</v>
      </c>
      <c r="D239" s="47">
        <v>811.44961999999998</v>
      </c>
      <c r="E239" s="47"/>
      <c r="F239" s="34">
        <v>736.96136300000001</v>
      </c>
    </row>
    <row r="240" spans="1:6" x14ac:dyDescent="0.3">
      <c r="A240" s="7">
        <v>44756</v>
      </c>
      <c r="B240" s="7">
        <v>45658</v>
      </c>
      <c r="C240" s="46">
        <v>8.8333999999999993</v>
      </c>
      <c r="D240" s="47">
        <v>811.72223599999995</v>
      </c>
      <c r="E240" s="47"/>
      <c r="F240" s="34">
        <v>735.59186899999997</v>
      </c>
    </row>
    <row r="241" spans="1:6" x14ac:dyDescent="0.3">
      <c r="A241" s="7">
        <v>44757</v>
      </c>
      <c r="B241" s="7">
        <v>45658</v>
      </c>
      <c r="C241" s="46">
        <v>8.8333999999999993</v>
      </c>
      <c r="D241" s="47">
        <v>811.99494300000003</v>
      </c>
      <c r="E241" s="47"/>
      <c r="F241" s="34">
        <v>737.17040599999996</v>
      </c>
    </row>
    <row r="242" spans="1:6" x14ac:dyDescent="0.3">
      <c r="A242" s="7">
        <v>44760</v>
      </c>
      <c r="B242" s="7">
        <v>45658</v>
      </c>
      <c r="C242" s="46">
        <v>8.8333999999999993</v>
      </c>
      <c r="D242" s="47">
        <v>812.267743</v>
      </c>
      <c r="E242" s="47"/>
      <c r="F242" s="34">
        <v>733.78543500000001</v>
      </c>
    </row>
    <row r="243" spans="1:6" x14ac:dyDescent="0.3">
      <c r="A243" s="7">
        <v>44761</v>
      </c>
      <c r="B243" s="7">
        <v>45658</v>
      </c>
      <c r="C243" s="46">
        <v>8.8333999999999993</v>
      </c>
      <c r="D243" s="47">
        <v>812.54063299999996</v>
      </c>
      <c r="E243" s="47"/>
      <c r="F243" s="34">
        <v>732.73063999999999</v>
      </c>
    </row>
    <row r="244" spans="1:6" x14ac:dyDescent="0.3">
      <c r="A244" s="7">
        <v>44762</v>
      </c>
      <c r="B244" s="7">
        <v>45658</v>
      </c>
      <c r="C244" s="46">
        <v>8.8333999999999993</v>
      </c>
      <c r="D244" s="47">
        <v>812.81361600000002</v>
      </c>
      <c r="E244" s="47"/>
      <c r="F244" s="34">
        <v>734.67349300000001</v>
      </c>
    </row>
    <row r="245" spans="1:6" x14ac:dyDescent="0.3">
      <c r="A245" s="7">
        <v>44763</v>
      </c>
      <c r="B245" s="7">
        <v>45658</v>
      </c>
      <c r="C245" s="46">
        <v>8.8333999999999993</v>
      </c>
      <c r="D245" s="47">
        <v>813.08668999999998</v>
      </c>
      <c r="E245" s="47"/>
      <c r="F245" s="34">
        <v>732.75345700000003</v>
      </c>
    </row>
    <row r="246" spans="1:6" x14ac:dyDescent="0.3">
      <c r="A246" s="7">
        <v>44764</v>
      </c>
      <c r="B246" s="7">
        <v>45658</v>
      </c>
      <c r="C246" s="46">
        <v>8.8333999999999993</v>
      </c>
      <c r="D246" s="47">
        <v>813.35985600000004</v>
      </c>
      <c r="E246" s="47"/>
      <c r="F246" s="34">
        <v>736.68033100000002</v>
      </c>
    </row>
    <row r="247" spans="1:6" x14ac:dyDescent="0.3">
      <c r="A247" s="7">
        <v>44767</v>
      </c>
      <c r="B247" s="7">
        <v>45658</v>
      </c>
      <c r="C247" s="46">
        <v>8.8333999999999993</v>
      </c>
      <c r="D247" s="47">
        <v>813.63311299999998</v>
      </c>
      <c r="E247" s="47"/>
      <c r="F247" s="34">
        <v>738.36324100000002</v>
      </c>
    </row>
    <row r="248" spans="1:6" x14ac:dyDescent="0.3">
      <c r="A248" s="7">
        <v>44768</v>
      </c>
      <c r="B248" s="7">
        <v>45658</v>
      </c>
      <c r="C248" s="46">
        <v>8.8333999999999993</v>
      </c>
      <c r="D248" s="47">
        <v>813.90646300000003</v>
      </c>
      <c r="E248" s="47"/>
      <c r="F248" s="34">
        <v>738.50283100000001</v>
      </c>
    </row>
    <row r="249" spans="1:6" x14ac:dyDescent="0.3">
      <c r="A249" s="7">
        <v>44769</v>
      </c>
      <c r="B249" s="7">
        <v>45658</v>
      </c>
      <c r="C249" s="46">
        <v>8.8333999999999993</v>
      </c>
      <c r="D249" s="47">
        <v>814.17990399999996</v>
      </c>
      <c r="E249" s="47"/>
      <c r="F249" s="34">
        <v>740.91090199999996</v>
      </c>
    </row>
    <row r="250" spans="1:6" x14ac:dyDescent="0.3">
      <c r="A250" s="7">
        <v>44770</v>
      </c>
      <c r="B250" s="7">
        <v>45658</v>
      </c>
      <c r="C250" s="46">
        <v>8.8333999999999993</v>
      </c>
      <c r="D250" s="47">
        <v>814.45343700000001</v>
      </c>
      <c r="E250" s="47"/>
      <c r="F250" s="34">
        <v>744.75966400000004</v>
      </c>
    </row>
    <row r="251" spans="1:6" x14ac:dyDescent="0.3">
      <c r="A251" s="7">
        <v>44771</v>
      </c>
      <c r="B251" s="7">
        <v>45658</v>
      </c>
      <c r="C251" s="46">
        <v>8.8333999999999993</v>
      </c>
      <c r="D251" s="47">
        <v>814.72706200000005</v>
      </c>
      <c r="E251" s="47"/>
      <c r="F251" s="34">
        <v>747.59729000000004</v>
      </c>
    </row>
    <row r="252" spans="1:6" x14ac:dyDescent="0.3">
      <c r="A252" s="7">
        <v>44774</v>
      </c>
      <c r="B252" s="7">
        <v>45658</v>
      </c>
      <c r="C252" s="46">
        <v>8.8333999999999993</v>
      </c>
      <c r="D252" s="47">
        <v>815.00077899999997</v>
      </c>
      <c r="E252" s="47"/>
      <c r="F252" s="34">
        <v>749.88567</v>
      </c>
    </row>
    <row r="253" spans="1:6" x14ac:dyDescent="0.3">
      <c r="A253" s="7">
        <v>44775</v>
      </c>
      <c r="B253" s="7">
        <v>45658</v>
      </c>
      <c r="C253" s="46">
        <v>8.8333999999999993</v>
      </c>
      <c r="D253" s="47">
        <v>815.27458799999999</v>
      </c>
      <c r="E253" s="47"/>
      <c r="F253" s="34">
        <v>748.33946300000002</v>
      </c>
    </row>
    <row r="254" spans="1:6" x14ac:dyDescent="0.3">
      <c r="A254" s="7">
        <v>44776</v>
      </c>
      <c r="B254" s="7">
        <v>45658</v>
      </c>
      <c r="C254" s="46">
        <v>8.8333999999999993</v>
      </c>
      <c r="D254" s="47">
        <v>815.54848900000002</v>
      </c>
      <c r="E254" s="47"/>
      <c r="F254" s="34">
        <v>751.25008200000002</v>
      </c>
    </row>
    <row r="255" spans="1:6" x14ac:dyDescent="0.3">
      <c r="A255" s="7">
        <v>44777</v>
      </c>
      <c r="B255" s="7">
        <v>45658</v>
      </c>
      <c r="C255" s="46">
        <v>8.8333999999999993</v>
      </c>
      <c r="D255" s="47">
        <v>815.82248200000004</v>
      </c>
      <c r="E255" s="47"/>
      <c r="F255" s="34">
        <v>757.97409000000005</v>
      </c>
    </row>
    <row r="256" spans="1:6" x14ac:dyDescent="0.3">
      <c r="A256" s="7">
        <v>44778</v>
      </c>
      <c r="B256" s="7">
        <v>45658</v>
      </c>
      <c r="C256" s="46">
        <v>8.8333999999999993</v>
      </c>
      <c r="D256" s="47">
        <v>816.09656700000005</v>
      </c>
      <c r="E256" s="47"/>
      <c r="F256" s="34">
        <v>758.27209800000003</v>
      </c>
    </row>
    <row r="257" spans="1:6" x14ac:dyDescent="0.3">
      <c r="A257" s="7">
        <v>44781</v>
      </c>
      <c r="B257" s="7">
        <v>45658</v>
      </c>
      <c r="C257" s="46">
        <v>8.8333999999999993</v>
      </c>
      <c r="D257" s="47">
        <v>816.37074399999995</v>
      </c>
      <c r="E257" s="47"/>
      <c r="F257" s="34">
        <v>762.62642700000004</v>
      </c>
    </row>
    <row r="258" spans="1:6" x14ac:dyDescent="0.3">
      <c r="A258" s="7">
        <v>44782</v>
      </c>
      <c r="B258" s="7">
        <v>45658</v>
      </c>
      <c r="C258" s="46">
        <v>8.8333999999999993</v>
      </c>
      <c r="D258" s="47">
        <v>816.64501299999995</v>
      </c>
      <c r="E258" s="47"/>
      <c r="F258" s="34">
        <v>762.15565200000003</v>
      </c>
    </row>
    <row r="259" spans="1:6" x14ac:dyDescent="0.3">
      <c r="A259" s="7">
        <v>44783</v>
      </c>
      <c r="B259" s="7">
        <v>45658</v>
      </c>
      <c r="C259" s="46">
        <v>8.8333999999999993</v>
      </c>
      <c r="D259" s="47">
        <v>816.91937399999995</v>
      </c>
      <c r="E259" s="47"/>
      <c r="F259" s="34">
        <v>763.08635400000003</v>
      </c>
    </row>
    <row r="260" spans="1:6" x14ac:dyDescent="0.3">
      <c r="A260" s="7">
        <v>44784</v>
      </c>
      <c r="B260" s="7">
        <v>45658</v>
      </c>
      <c r="C260" s="46">
        <v>8.8333999999999993</v>
      </c>
      <c r="D260" s="47">
        <v>817.19382800000005</v>
      </c>
      <c r="E260" s="47"/>
      <c r="F260" s="34">
        <v>762.16409799999997</v>
      </c>
    </row>
    <row r="261" spans="1:6" x14ac:dyDescent="0.3">
      <c r="A261" s="7">
        <v>44785</v>
      </c>
      <c r="B261" s="7">
        <v>45658</v>
      </c>
      <c r="C261" s="46">
        <v>8.8333999999999993</v>
      </c>
      <c r="D261" s="47">
        <v>817.46837300000004</v>
      </c>
      <c r="E261" s="47"/>
      <c r="F261" s="34">
        <v>765.09886800000004</v>
      </c>
    </row>
    <row r="262" spans="1:6" x14ac:dyDescent="0.3">
      <c r="A262" s="7">
        <v>44788</v>
      </c>
      <c r="B262" s="7">
        <v>45658</v>
      </c>
      <c r="C262" s="46">
        <v>8.8333999999999993</v>
      </c>
      <c r="D262" s="47">
        <v>817.74301100000002</v>
      </c>
      <c r="E262" s="47"/>
      <c r="F262" s="34">
        <v>767.79495599999996</v>
      </c>
    </row>
    <row r="263" spans="1:6" x14ac:dyDescent="0.3">
      <c r="A263" s="7">
        <v>44789</v>
      </c>
      <c r="B263" s="7">
        <v>45658</v>
      </c>
      <c r="C263" s="46">
        <v>8.8333999999999993</v>
      </c>
      <c r="D263" s="47">
        <v>818.017741</v>
      </c>
      <c r="E263" s="47"/>
      <c r="F263" s="34">
        <v>767.31556899999998</v>
      </c>
    </row>
    <row r="264" spans="1:6" x14ac:dyDescent="0.3">
      <c r="A264" s="7">
        <v>44790</v>
      </c>
      <c r="B264" s="7">
        <v>45658</v>
      </c>
      <c r="C264" s="46">
        <v>8.8333999999999993</v>
      </c>
      <c r="D264" s="47">
        <v>818.29256399999997</v>
      </c>
      <c r="E264" s="47"/>
      <c r="F264" s="34">
        <v>764.78253900000004</v>
      </c>
    </row>
    <row r="265" spans="1:6" x14ac:dyDescent="0.3">
      <c r="A265" s="7">
        <v>44791</v>
      </c>
      <c r="B265" s="7">
        <v>45658</v>
      </c>
      <c r="C265" s="46">
        <v>8.8333999999999993</v>
      </c>
      <c r="D265" s="47">
        <v>818.56747900000005</v>
      </c>
      <c r="E265" s="47"/>
      <c r="F265" s="34">
        <v>762.73989700000004</v>
      </c>
    </row>
    <row r="266" spans="1:6" x14ac:dyDescent="0.3">
      <c r="A266" s="7">
        <v>44792</v>
      </c>
      <c r="B266" s="7">
        <v>45658</v>
      </c>
      <c r="C266" s="46">
        <v>8.8333999999999993</v>
      </c>
      <c r="D266" s="47">
        <v>818.84248600000001</v>
      </c>
      <c r="E266" s="47"/>
      <c r="F266" s="34">
        <v>761.49822800000004</v>
      </c>
    </row>
    <row r="267" spans="1:6" x14ac:dyDescent="0.3">
      <c r="A267" s="7">
        <v>44795</v>
      </c>
      <c r="B267" s="7">
        <v>45658</v>
      </c>
      <c r="C267" s="46">
        <v>8.8333999999999993</v>
      </c>
      <c r="D267" s="47">
        <v>819.11758599999996</v>
      </c>
      <c r="E267" s="47"/>
      <c r="F267" s="34">
        <v>762.47781599999996</v>
      </c>
    </row>
    <row r="268" spans="1:6" x14ac:dyDescent="0.3">
      <c r="A268" s="7">
        <v>44796</v>
      </c>
      <c r="B268" s="7">
        <v>45658</v>
      </c>
      <c r="C268" s="46">
        <v>8.8333999999999993</v>
      </c>
      <c r="D268" s="47">
        <v>819.39277800000002</v>
      </c>
      <c r="E268" s="47"/>
      <c r="F268" s="34">
        <v>766.01462500000002</v>
      </c>
    </row>
    <row r="269" spans="1:6" x14ac:dyDescent="0.3">
      <c r="A269" s="7">
        <v>44797</v>
      </c>
      <c r="B269" s="7">
        <v>45658</v>
      </c>
      <c r="C269" s="46">
        <v>8.8333999999999993</v>
      </c>
      <c r="D269" s="47">
        <v>819.66806199999996</v>
      </c>
      <c r="E269" s="47"/>
      <c r="F269" s="34">
        <v>765.12746300000003</v>
      </c>
    </row>
    <row r="270" spans="1:6" x14ac:dyDescent="0.3">
      <c r="A270" s="7">
        <v>44798</v>
      </c>
      <c r="B270" s="7">
        <v>45658</v>
      </c>
      <c r="C270" s="46">
        <v>8.8333999999999993</v>
      </c>
      <c r="D270" s="47">
        <v>819.94343900000001</v>
      </c>
      <c r="E270" s="47"/>
      <c r="F270" s="34">
        <v>762.92145500000004</v>
      </c>
    </row>
    <row r="271" spans="1:6" x14ac:dyDescent="0.3">
      <c r="A271" s="7">
        <v>44799</v>
      </c>
      <c r="B271" s="7">
        <v>45658</v>
      </c>
      <c r="C271" s="46">
        <v>8.8333999999999993</v>
      </c>
      <c r="D271" s="47">
        <v>820.21890800000006</v>
      </c>
      <c r="E271" s="47"/>
      <c r="F271" s="34">
        <v>765.395985</v>
      </c>
    </row>
    <row r="272" spans="1:6" x14ac:dyDescent="0.3">
      <c r="A272" s="7">
        <v>44802</v>
      </c>
      <c r="B272" s="7">
        <v>45658</v>
      </c>
      <c r="C272" s="46">
        <v>8.8333999999999993</v>
      </c>
      <c r="D272" s="47">
        <v>820.49446999999998</v>
      </c>
      <c r="E272" s="47"/>
      <c r="F272" s="34">
        <v>763.91469900000004</v>
      </c>
    </row>
    <row r="273" spans="1:6" x14ac:dyDescent="0.3">
      <c r="A273" s="7">
        <v>44803</v>
      </c>
      <c r="B273" s="7">
        <v>45658</v>
      </c>
      <c r="C273" s="46">
        <v>8.8333999999999993</v>
      </c>
      <c r="D273" s="47">
        <v>820.77012500000001</v>
      </c>
      <c r="E273" s="47"/>
      <c r="F273" s="34">
        <v>764.72194000000002</v>
      </c>
    </row>
    <row r="274" spans="1:6" x14ac:dyDescent="0.3">
      <c r="A274" s="7">
        <v>44804</v>
      </c>
      <c r="B274" s="7">
        <v>45658</v>
      </c>
      <c r="C274" s="46">
        <v>8.8333999999999993</v>
      </c>
      <c r="D274" s="47">
        <v>821.04587200000003</v>
      </c>
      <c r="E274" s="47"/>
      <c r="F274" s="34">
        <v>766.821189</v>
      </c>
    </row>
    <row r="275" spans="1:6" x14ac:dyDescent="0.3">
      <c r="A275" s="7">
        <v>44805</v>
      </c>
      <c r="B275" s="7">
        <v>45658</v>
      </c>
      <c r="C275" s="46">
        <v>8.8333999999999993</v>
      </c>
      <c r="D275" s="47">
        <v>821.32171200000005</v>
      </c>
      <c r="E275" s="47"/>
      <c r="F275" s="34">
        <v>770.52451399999995</v>
      </c>
    </row>
    <row r="276" spans="1:6" x14ac:dyDescent="0.3">
      <c r="A276" s="7">
        <v>44806</v>
      </c>
      <c r="B276" s="7">
        <v>45658</v>
      </c>
      <c r="C276" s="46">
        <v>8.8333999999999993</v>
      </c>
      <c r="D276" s="47">
        <v>821.59764399999995</v>
      </c>
      <c r="E276" s="47"/>
      <c r="F276" s="34">
        <v>771.67102899999998</v>
      </c>
    </row>
    <row r="277" spans="1:6" x14ac:dyDescent="0.3">
      <c r="A277" s="7">
        <v>44809</v>
      </c>
      <c r="B277" s="7">
        <v>45658</v>
      </c>
      <c r="C277" s="46">
        <v>8.8333999999999993</v>
      </c>
      <c r="D277" s="47">
        <v>821.87366999999995</v>
      </c>
      <c r="E277" s="47"/>
      <c r="F277" s="34">
        <v>772.24827600000003</v>
      </c>
    </row>
    <row r="278" spans="1:6" x14ac:dyDescent="0.3">
      <c r="A278" s="7">
        <v>44810</v>
      </c>
      <c r="B278" s="7">
        <v>45658</v>
      </c>
      <c r="C278" s="46">
        <v>8.8333999999999993</v>
      </c>
      <c r="D278" s="47">
        <v>822.14978799999994</v>
      </c>
      <c r="E278" s="47"/>
      <c r="F278" s="34">
        <v>768.78891299999998</v>
      </c>
    </row>
    <row r="279" spans="1:6" x14ac:dyDescent="0.3">
      <c r="A279" s="7">
        <v>44812</v>
      </c>
      <c r="B279" s="7">
        <v>45658</v>
      </c>
      <c r="C279" s="46">
        <v>8.8333999999999993</v>
      </c>
      <c r="D279" s="47">
        <v>822.42599800000005</v>
      </c>
      <c r="E279" s="47"/>
      <c r="F279" s="34">
        <v>771.96056599999997</v>
      </c>
    </row>
    <row r="280" spans="1:6" x14ac:dyDescent="0.3">
      <c r="A280" s="7">
        <v>44813</v>
      </c>
      <c r="B280" s="7">
        <v>45658</v>
      </c>
      <c r="C280" s="46">
        <v>8.8333999999999993</v>
      </c>
      <c r="D280" s="47">
        <v>822.70230200000003</v>
      </c>
      <c r="E280" s="47"/>
      <c r="F280" s="34">
        <v>774.24467400000003</v>
      </c>
    </row>
    <row r="281" spans="1:6" x14ac:dyDescent="0.3">
      <c r="A281" s="7">
        <v>44816</v>
      </c>
      <c r="B281" s="7">
        <v>45658</v>
      </c>
      <c r="C281" s="46">
        <v>8.8333999999999993</v>
      </c>
      <c r="D281" s="47">
        <v>822.97869800000001</v>
      </c>
      <c r="E281" s="47"/>
      <c r="F281" s="34">
        <v>773.41588400000001</v>
      </c>
    </row>
    <row r="282" spans="1:6" x14ac:dyDescent="0.3">
      <c r="A282" s="7">
        <v>44817</v>
      </c>
      <c r="B282" s="7">
        <v>45658</v>
      </c>
      <c r="C282" s="46">
        <v>8.8333999999999993</v>
      </c>
      <c r="D282" s="47">
        <v>823.25518699999998</v>
      </c>
      <c r="E282" s="47"/>
      <c r="F282" s="34">
        <v>770.99587599999995</v>
      </c>
    </row>
    <row r="283" spans="1:6" x14ac:dyDescent="0.3">
      <c r="A283" s="7">
        <v>44818</v>
      </c>
      <c r="B283" s="7">
        <v>45658</v>
      </c>
      <c r="C283" s="46">
        <v>8.8333999999999993</v>
      </c>
      <c r="D283" s="47">
        <v>823.53176900000005</v>
      </c>
      <c r="E283" s="47"/>
      <c r="F283" s="34">
        <v>771.03428399999996</v>
      </c>
    </row>
    <row r="284" spans="1:6" x14ac:dyDescent="0.3">
      <c r="A284" s="7">
        <v>44819</v>
      </c>
      <c r="B284" s="7">
        <v>45658</v>
      </c>
      <c r="C284" s="46">
        <v>8.8333999999999993</v>
      </c>
      <c r="D284" s="47">
        <v>823.80844400000001</v>
      </c>
      <c r="E284" s="47"/>
      <c r="F284" s="34">
        <v>768.94568800000002</v>
      </c>
    </row>
    <row r="285" spans="1:6" x14ac:dyDescent="0.3">
      <c r="A285" s="7">
        <v>44820</v>
      </c>
      <c r="B285" s="7">
        <v>45658</v>
      </c>
      <c r="C285" s="46">
        <v>8.8333999999999993</v>
      </c>
      <c r="D285" s="47">
        <v>824.08521199999996</v>
      </c>
      <c r="E285" s="47"/>
      <c r="F285" s="34">
        <v>770.11804500000005</v>
      </c>
    </row>
    <row r="286" spans="1:6" x14ac:dyDescent="0.3">
      <c r="A286" s="7">
        <v>44823</v>
      </c>
      <c r="B286" s="7">
        <v>45658</v>
      </c>
      <c r="C286" s="46">
        <v>8.8333999999999993</v>
      </c>
      <c r="D286" s="47">
        <v>824.36207300000001</v>
      </c>
      <c r="E286" s="47"/>
      <c r="F286" s="34">
        <v>771.90572899999995</v>
      </c>
    </row>
    <row r="287" spans="1:6" x14ac:dyDescent="0.3">
      <c r="A287" s="7">
        <v>44824</v>
      </c>
      <c r="B287" s="7">
        <v>45658</v>
      </c>
      <c r="C287" s="46">
        <v>8.8333999999999993</v>
      </c>
      <c r="D287" s="47">
        <v>824.63902700000006</v>
      </c>
      <c r="E287" s="47"/>
      <c r="F287" s="34">
        <v>772.573803</v>
      </c>
    </row>
    <row r="288" spans="1:6" x14ac:dyDescent="0.3">
      <c r="A288" s="7">
        <v>44825</v>
      </c>
      <c r="B288" s="7">
        <v>45658</v>
      </c>
      <c r="C288" s="46">
        <v>8.8333999999999993</v>
      </c>
      <c r="D288" s="47">
        <v>824.91607399999998</v>
      </c>
      <c r="E288" s="47"/>
      <c r="F288" s="34">
        <v>775.76273600000002</v>
      </c>
    </row>
    <row r="289" spans="1:6" x14ac:dyDescent="0.3">
      <c r="A289" s="7">
        <v>44826</v>
      </c>
      <c r="B289" s="7">
        <v>45658</v>
      </c>
      <c r="C289" s="46">
        <v>8.8333999999999993</v>
      </c>
      <c r="D289" s="47">
        <v>825.19321400000001</v>
      </c>
      <c r="E289" s="47"/>
      <c r="F289" s="34">
        <v>780.09787500000004</v>
      </c>
    </row>
    <row r="290" spans="1:6" x14ac:dyDescent="0.3">
      <c r="A290" s="7">
        <v>44827</v>
      </c>
      <c r="B290" s="7">
        <v>45658</v>
      </c>
      <c r="C290" s="46">
        <v>8.8333999999999993</v>
      </c>
      <c r="D290" s="47">
        <v>825.47044700000004</v>
      </c>
      <c r="E290" s="47"/>
      <c r="F290" s="34">
        <v>778.23622899999998</v>
      </c>
    </row>
    <row r="291" spans="1:6" x14ac:dyDescent="0.3">
      <c r="A291" s="7">
        <v>44830</v>
      </c>
      <c r="B291" s="7">
        <v>45658</v>
      </c>
      <c r="C291" s="46">
        <v>8.8333999999999993</v>
      </c>
      <c r="D291" s="47">
        <v>825.74777400000005</v>
      </c>
      <c r="E291" s="47"/>
      <c r="F291" s="34">
        <v>775.32587699999999</v>
      </c>
    </row>
    <row r="292" spans="1:6" x14ac:dyDescent="0.3">
      <c r="A292" s="7">
        <v>44831</v>
      </c>
      <c r="B292" s="7">
        <v>45658</v>
      </c>
      <c r="C292" s="46">
        <v>8.8333999999999993</v>
      </c>
      <c r="D292" s="47">
        <v>826.02519299999994</v>
      </c>
      <c r="E292" s="47"/>
      <c r="F292" s="34">
        <v>779.52965800000004</v>
      </c>
    </row>
    <row r="293" spans="1:6" x14ac:dyDescent="0.3">
      <c r="A293" s="7">
        <v>44832</v>
      </c>
      <c r="B293" s="7">
        <v>45658</v>
      </c>
      <c r="C293" s="46">
        <v>8.8333999999999993</v>
      </c>
      <c r="D293" s="47">
        <v>826.30270599999994</v>
      </c>
      <c r="E293" s="47"/>
      <c r="F293" s="34">
        <v>777.49753299999998</v>
      </c>
    </row>
    <row r="294" spans="1:6" x14ac:dyDescent="0.3">
      <c r="A294" s="7">
        <v>44833</v>
      </c>
      <c r="B294" s="7">
        <v>45658</v>
      </c>
      <c r="C294" s="46">
        <v>8.8333999999999993</v>
      </c>
      <c r="D294" s="47">
        <v>826.58031200000005</v>
      </c>
      <c r="E294" s="47"/>
      <c r="F294" s="34">
        <v>778.14741900000001</v>
      </c>
    </row>
    <row r="295" spans="1:6" x14ac:dyDescent="0.3">
      <c r="A295" s="7">
        <v>44834</v>
      </c>
      <c r="B295" s="7">
        <v>45658</v>
      </c>
      <c r="C295" s="46">
        <v>8.8333999999999993</v>
      </c>
      <c r="D295" s="47">
        <v>826.85801100000003</v>
      </c>
      <c r="E295" s="47"/>
      <c r="F295" s="34">
        <v>780.58538699999997</v>
      </c>
    </row>
    <row r="296" spans="1:6" x14ac:dyDescent="0.3">
      <c r="A296" s="7">
        <v>44837</v>
      </c>
      <c r="B296" s="7">
        <v>45658</v>
      </c>
      <c r="C296" s="46">
        <v>8.8333999999999993</v>
      </c>
      <c r="D296" s="47">
        <v>827.13580300000001</v>
      </c>
      <c r="E296" s="47"/>
      <c r="F296" s="34">
        <v>782.81203300000004</v>
      </c>
    </row>
    <row r="297" spans="1:6" x14ac:dyDescent="0.3">
      <c r="A297" s="7">
        <v>44838</v>
      </c>
      <c r="B297" s="7">
        <v>45658</v>
      </c>
      <c r="C297" s="46">
        <v>8.8333999999999993</v>
      </c>
      <c r="D297" s="47">
        <v>827.41368899999998</v>
      </c>
      <c r="E297" s="47"/>
      <c r="F297" s="34">
        <v>783.22994300000005</v>
      </c>
    </row>
    <row r="298" spans="1:6" x14ac:dyDescent="0.3">
      <c r="A298" s="7">
        <v>44839</v>
      </c>
      <c r="B298" s="7">
        <v>45658</v>
      </c>
      <c r="C298" s="46">
        <v>8.8333999999999993</v>
      </c>
      <c r="D298" s="47">
        <v>827.69166800000005</v>
      </c>
      <c r="E298" s="47"/>
      <c r="F298" s="34">
        <v>782.61274000000003</v>
      </c>
    </row>
    <row r="299" spans="1:6" x14ac:dyDescent="0.3">
      <c r="A299" s="7">
        <v>44840</v>
      </c>
      <c r="B299" s="7">
        <v>45658</v>
      </c>
      <c r="C299" s="46">
        <v>8.8333999999999993</v>
      </c>
      <c r="D299" s="47">
        <v>827.969741</v>
      </c>
      <c r="E299" s="47"/>
      <c r="F299" s="34">
        <v>782.34210599999994</v>
      </c>
    </row>
    <row r="300" spans="1:6" x14ac:dyDescent="0.3">
      <c r="A300" s="7">
        <v>44841</v>
      </c>
      <c r="B300" s="7">
        <v>45658</v>
      </c>
      <c r="C300" s="46">
        <v>8.8333999999999993</v>
      </c>
      <c r="D300" s="47">
        <v>828.24790700000005</v>
      </c>
      <c r="E300" s="47"/>
      <c r="F300" s="34">
        <v>782.60740799999996</v>
      </c>
    </row>
    <row r="301" spans="1:6" x14ac:dyDescent="0.3">
      <c r="A301" s="7">
        <v>44844</v>
      </c>
      <c r="B301" s="7">
        <v>45658</v>
      </c>
      <c r="C301" s="46">
        <v>8.8333999999999993</v>
      </c>
      <c r="D301" s="47">
        <v>828.52616599999999</v>
      </c>
      <c r="E301" s="47"/>
      <c r="F301" s="34">
        <v>783.993067</v>
      </c>
    </row>
    <row r="302" spans="1:6" x14ac:dyDescent="0.3">
      <c r="A302" s="7">
        <v>44845</v>
      </c>
      <c r="B302" s="7">
        <v>45658</v>
      </c>
      <c r="C302" s="46">
        <v>8.8333999999999993</v>
      </c>
      <c r="D302" s="47">
        <v>828.80451900000003</v>
      </c>
      <c r="E302" s="47"/>
      <c r="F302" s="34">
        <v>782.00912800000003</v>
      </c>
    </row>
    <row r="303" spans="1:6" x14ac:dyDescent="0.3">
      <c r="A303" s="7">
        <v>44847</v>
      </c>
      <c r="B303" s="7">
        <v>45658</v>
      </c>
      <c r="C303" s="46">
        <v>8.8333999999999993</v>
      </c>
      <c r="D303" s="47">
        <v>829.08296600000006</v>
      </c>
      <c r="E303" s="47"/>
      <c r="F303" s="34">
        <v>781.43292599999995</v>
      </c>
    </row>
    <row r="304" spans="1:6" x14ac:dyDescent="0.3">
      <c r="A304" s="7">
        <v>44848</v>
      </c>
      <c r="B304" s="7">
        <v>45658</v>
      </c>
      <c r="C304" s="46">
        <v>8.8333999999999993</v>
      </c>
      <c r="D304" s="47">
        <v>829.36150599999996</v>
      </c>
      <c r="E304" s="47"/>
      <c r="F304" s="34">
        <v>780.61407299999996</v>
      </c>
    </row>
    <row r="305" spans="1:6" x14ac:dyDescent="0.3">
      <c r="A305" s="7">
        <v>44851</v>
      </c>
      <c r="B305" s="7">
        <v>45658</v>
      </c>
      <c r="C305" s="46">
        <v>8.8333999999999993</v>
      </c>
      <c r="D305" s="47">
        <v>829.64013899999998</v>
      </c>
      <c r="E305" s="47"/>
      <c r="F305" s="34">
        <v>783.22890800000005</v>
      </c>
    </row>
    <row r="306" spans="1:6" x14ac:dyDescent="0.3">
      <c r="A306" s="7">
        <v>44852</v>
      </c>
      <c r="B306" s="7">
        <v>45658</v>
      </c>
      <c r="C306" s="46">
        <v>8.8333999999999993</v>
      </c>
      <c r="D306" s="47">
        <v>829.91886599999998</v>
      </c>
      <c r="E306" s="47"/>
      <c r="F306" s="34">
        <v>784.08938599999999</v>
      </c>
    </row>
    <row r="307" spans="1:6" x14ac:dyDescent="0.3">
      <c r="A307" s="7">
        <v>44853</v>
      </c>
      <c r="B307" s="7">
        <v>45658</v>
      </c>
      <c r="C307" s="46">
        <v>8.8333999999999993</v>
      </c>
      <c r="D307" s="47">
        <v>830.19768699999997</v>
      </c>
      <c r="E307" s="47"/>
      <c r="F307" s="34">
        <v>783.46112900000003</v>
      </c>
    </row>
    <row r="308" spans="1:6" x14ac:dyDescent="0.3">
      <c r="A308" s="7">
        <v>44854</v>
      </c>
      <c r="B308" s="7">
        <v>45658</v>
      </c>
      <c r="C308" s="46">
        <v>8.8333999999999993</v>
      </c>
      <c r="D308" s="47">
        <v>830.47660199999996</v>
      </c>
      <c r="E308" s="47"/>
      <c r="F308" s="34">
        <v>783.19094500000006</v>
      </c>
    </row>
    <row r="309" spans="1:6" x14ac:dyDescent="0.3">
      <c r="A309" s="7">
        <v>44855</v>
      </c>
      <c r="B309" s="7">
        <v>45658</v>
      </c>
      <c r="C309" s="46">
        <v>8.8333999999999993</v>
      </c>
      <c r="D309" s="47">
        <v>830.75561000000005</v>
      </c>
      <c r="E309" s="47"/>
      <c r="F309" s="34">
        <v>784.07172500000001</v>
      </c>
    </row>
    <row r="310" spans="1:6" x14ac:dyDescent="0.3">
      <c r="A310" s="7">
        <v>44858</v>
      </c>
      <c r="B310" s="7">
        <v>45658</v>
      </c>
      <c r="C310" s="46">
        <v>8.8333999999999993</v>
      </c>
      <c r="D310" s="47">
        <v>831.03471200000001</v>
      </c>
      <c r="E310" s="47"/>
      <c r="F310" s="34">
        <v>782.24986899999999</v>
      </c>
    </row>
    <row r="311" spans="1:6" x14ac:dyDescent="0.3">
      <c r="A311" s="7">
        <v>44859</v>
      </c>
      <c r="B311" s="7">
        <v>45658</v>
      </c>
      <c r="C311" s="46">
        <v>8.8333999999999993</v>
      </c>
      <c r="D311" s="47">
        <v>831.31390799999997</v>
      </c>
      <c r="E311" s="47"/>
      <c r="F311" s="34">
        <v>782.29946700000005</v>
      </c>
    </row>
    <row r="312" spans="1:6" x14ac:dyDescent="0.3">
      <c r="A312" s="7">
        <v>44860</v>
      </c>
      <c r="B312" s="7">
        <v>45658</v>
      </c>
      <c r="C312" s="46">
        <v>8.8333999999999993</v>
      </c>
      <c r="D312" s="47">
        <v>831.59319700000003</v>
      </c>
      <c r="E312" s="47"/>
      <c r="F312" s="34">
        <v>781.44947000000002</v>
      </c>
    </row>
    <row r="313" spans="1:6" x14ac:dyDescent="0.3">
      <c r="A313" s="7">
        <v>44861</v>
      </c>
      <c r="B313" s="7">
        <v>45658</v>
      </c>
      <c r="C313" s="46">
        <v>8.8333999999999993</v>
      </c>
      <c r="D313" s="47">
        <v>831.87257999999997</v>
      </c>
      <c r="E313" s="47"/>
      <c r="F313" s="34">
        <v>783.15342999999996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22"/>
  <sheetViews>
    <sheetView showGridLines="0" topLeftCell="I1" zoomScaleNormal="100" workbookViewId="0">
      <selection activeCell="O11" sqref="O11"/>
    </sheetView>
  </sheetViews>
  <sheetFormatPr defaultRowHeight="14.4" x14ac:dyDescent="0.3"/>
  <cols>
    <col min="1" max="1" width="5.44140625" bestFit="1" customWidth="1"/>
    <col min="2" max="2" width="10.5546875" bestFit="1" customWidth="1"/>
    <col min="3" max="3" width="14.6640625" bestFit="1" customWidth="1"/>
    <col min="4" max="4" width="10.109375" bestFit="1" customWidth="1"/>
    <col min="5" max="5" width="10.109375" customWidth="1"/>
    <col min="6" max="6" width="11.6640625" bestFit="1" customWidth="1"/>
    <col min="7" max="7" width="16.5546875" bestFit="1" customWidth="1"/>
    <col min="8" max="9" width="12" bestFit="1" customWidth="1"/>
    <col min="10" max="10" width="10.109375" bestFit="1" customWidth="1"/>
    <col min="11" max="11" width="16.5546875" bestFit="1" customWidth="1"/>
    <col min="12" max="13" width="12" bestFit="1" customWidth="1"/>
    <col min="14" max="14" width="10.109375" bestFit="1" customWidth="1"/>
    <col min="15" max="15" width="6.6640625" bestFit="1" customWidth="1"/>
    <col min="16" max="18" width="12" bestFit="1" customWidth="1"/>
    <col min="19" max="19" width="8.6640625" bestFit="1" customWidth="1"/>
    <col min="20" max="20" width="3.88671875" customWidth="1"/>
    <col min="21" max="21" width="2.6640625" customWidth="1"/>
    <col min="22" max="22" width="20.44140625" bestFit="1" customWidth="1"/>
    <col min="23" max="23" width="10.6640625" bestFit="1" customWidth="1"/>
    <col min="24" max="24" width="10.6640625" customWidth="1"/>
    <col min="25" max="25" width="5" customWidth="1"/>
    <col min="26" max="26" width="21" bestFit="1" customWidth="1"/>
    <col min="27" max="27" width="8.77734375" customWidth="1"/>
    <col min="28" max="28" width="9.109375" customWidth="1"/>
    <col min="29" max="29" width="8.77734375" customWidth="1"/>
    <col min="30" max="30" width="21" bestFit="1" customWidth="1"/>
    <col min="31" max="31" width="10.6640625" bestFit="1" customWidth="1"/>
    <col min="32" max="32" width="10.6640625" customWidth="1"/>
    <col min="33" max="86" width="10.6640625" bestFit="1" customWidth="1"/>
  </cols>
  <sheetData>
    <row r="1" spans="1:29" x14ac:dyDescent="0.3">
      <c r="C1" s="17" t="s">
        <v>31</v>
      </c>
    </row>
    <row r="2" spans="1:29" ht="15.6" x14ac:dyDescent="0.3">
      <c r="A2" s="4" t="s">
        <v>0</v>
      </c>
      <c r="B2" s="5" t="s">
        <v>1</v>
      </c>
      <c r="C2" s="17">
        <v>45658</v>
      </c>
      <c r="D2" s="18" t="s">
        <v>7</v>
      </c>
      <c r="E2" s="18" t="s">
        <v>25</v>
      </c>
      <c r="F2" s="18" t="s">
        <v>27</v>
      </c>
      <c r="G2" s="18" t="s">
        <v>26</v>
      </c>
      <c r="H2" s="19" t="s">
        <v>2</v>
      </c>
      <c r="I2" s="19" t="s">
        <v>3</v>
      </c>
      <c r="J2" s="23" t="str">
        <f>+C1</f>
        <v>Faca 25</v>
      </c>
      <c r="K2" s="37" t="s">
        <v>28</v>
      </c>
      <c r="L2" s="38" t="s">
        <v>2</v>
      </c>
      <c r="M2" s="38" t="s">
        <v>3</v>
      </c>
      <c r="N2" s="39" t="str">
        <f>+J2</f>
        <v>Faca 25</v>
      </c>
      <c r="O2" s="21" t="s">
        <v>5</v>
      </c>
      <c r="P2" s="22" t="s">
        <v>4</v>
      </c>
      <c r="Q2" s="21" t="s">
        <v>2</v>
      </c>
      <c r="R2" s="21" t="s">
        <v>3</v>
      </c>
      <c r="S2" s="21" t="s">
        <v>6</v>
      </c>
      <c r="V2" s="26" t="s">
        <v>17</v>
      </c>
      <c r="AA2" s="49" t="s">
        <v>76</v>
      </c>
      <c r="AB2" s="21" t="s">
        <v>5</v>
      </c>
      <c r="AC2" s="49" t="s">
        <v>77</v>
      </c>
    </row>
    <row r="3" spans="1:29" x14ac:dyDescent="0.3">
      <c r="A3" s="6">
        <v>1</v>
      </c>
      <c r="B3" s="7">
        <v>44411</v>
      </c>
      <c r="C3" s="8">
        <v>8.8333999999999993</v>
      </c>
      <c r="D3" s="34">
        <v>1041.1315460000001</v>
      </c>
      <c r="E3" s="34">
        <v>0</v>
      </c>
      <c r="F3" s="34"/>
      <c r="G3" s="35"/>
      <c r="H3" s="11"/>
      <c r="I3" s="11">
        <v>1</v>
      </c>
      <c r="J3" s="11">
        <v>0</v>
      </c>
      <c r="K3" s="40">
        <f>+D3</f>
        <v>1041.1315460000001</v>
      </c>
      <c r="L3" s="41"/>
      <c r="M3" s="41">
        <v>1</v>
      </c>
      <c r="N3" s="41">
        <v>0</v>
      </c>
      <c r="O3" s="9">
        <v>4.1500000000000004</v>
      </c>
      <c r="P3" s="15">
        <v>1</v>
      </c>
      <c r="Q3" s="15"/>
      <c r="R3" s="15">
        <v>1</v>
      </c>
      <c r="S3" s="15">
        <v>0</v>
      </c>
      <c r="V3" s="17" t="s">
        <v>31</v>
      </c>
      <c r="AA3" s="9">
        <v>4.4000000000000004</v>
      </c>
      <c r="AB3" s="9">
        <v>4.1500000000000004</v>
      </c>
      <c r="AC3" s="9">
        <v>6.15</v>
      </c>
    </row>
    <row r="4" spans="1:29" x14ac:dyDescent="0.3">
      <c r="A4">
        <f>+A3+1</f>
        <v>2</v>
      </c>
      <c r="B4" s="7">
        <v>44412</v>
      </c>
      <c r="C4" s="8">
        <v>8.8224</v>
      </c>
      <c r="D4" s="34">
        <v>1041.793007</v>
      </c>
      <c r="E4" s="34">
        <v>0</v>
      </c>
      <c r="F4" s="34"/>
      <c r="G4" s="35">
        <f t="shared" ref="G4:G67" si="0">+D4+E4</f>
        <v>1041.793007</v>
      </c>
      <c r="H4" s="12">
        <f>+(G4/D3-1)*100</f>
        <v>6.3532893853923689E-2</v>
      </c>
      <c r="I4" s="11">
        <f>+(1+H4/100)*I3</f>
        <v>1.0006353289385392</v>
      </c>
      <c r="J4" s="12">
        <f>+(I4-1)*100</f>
        <v>6.3532893853923689E-2</v>
      </c>
      <c r="K4" s="40">
        <f>+D4+F4</f>
        <v>1041.793007</v>
      </c>
      <c r="L4" s="42">
        <f>+(K4/K3-1)*100</f>
        <v>6.3532893853923689E-2</v>
      </c>
      <c r="M4" s="41">
        <f>+(1+L4/100)*M3</f>
        <v>1.0006353289385392</v>
      </c>
      <c r="N4" s="42">
        <f>+(M4-1)*100</f>
        <v>6.3532893853923689E-2</v>
      </c>
      <c r="O4" s="9">
        <v>4.1500000000000004</v>
      </c>
      <c r="P4" s="15">
        <f t="shared" ref="P4:P67" si="1">+((O3/100+1)^(1/252))*P3</f>
        <v>1.0001613700890652</v>
      </c>
      <c r="Q4" s="16">
        <f>+(P4/P3-1)*100</f>
        <v>1.6137008906524919E-2</v>
      </c>
      <c r="R4" s="15">
        <f>+(1+Q4/100)*R3</f>
        <v>1.0001613700890652</v>
      </c>
      <c r="S4" s="16">
        <f>+(R4-1)*100</f>
        <v>1.6137008906524919E-2</v>
      </c>
      <c r="V4" s="11" t="s">
        <v>8</v>
      </c>
      <c r="W4" s="24">
        <v>44411</v>
      </c>
      <c r="AA4" s="9">
        <v>4.4000000000000004</v>
      </c>
      <c r="AB4" s="9">
        <v>4.1500000000000004</v>
      </c>
      <c r="AC4" s="9">
        <v>6.15</v>
      </c>
    </row>
    <row r="5" spans="1:29" x14ac:dyDescent="0.3">
      <c r="A5">
        <f t="shared" ref="A5:A68" si="2">+A4+1</f>
        <v>3</v>
      </c>
      <c r="B5" s="7">
        <v>44413</v>
      </c>
      <c r="C5" s="8">
        <v>9.1210000000000004</v>
      </c>
      <c r="D5" s="34">
        <v>1033.7372989999999</v>
      </c>
      <c r="E5" s="34">
        <v>0</v>
      </c>
      <c r="F5" s="34"/>
      <c r="G5" s="35">
        <f t="shared" si="0"/>
        <v>1033.7372989999999</v>
      </c>
      <c r="H5" s="12">
        <f t="shared" ref="H5:H68" si="3">+(G5/D4-1)*100</f>
        <v>-0.77325418253648692</v>
      </c>
      <c r="I5" s="11">
        <f t="shared" ref="I5:I68" si="4">+(1+H5/100)*I4</f>
        <v>0.9928978744055843</v>
      </c>
      <c r="J5" s="12">
        <f t="shared" ref="J5:J68" si="5">+(I5-1)*100</f>
        <v>-0.7102125594415698</v>
      </c>
      <c r="K5" s="40">
        <f t="shared" ref="K5:K68" si="6">+D5+F5</f>
        <v>1033.7372989999999</v>
      </c>
      <c r="L5" s="42">
        <f t="shared" ref="L5:L68" si="7">+(K5/K4-1)*100</f>
        <v>-0.77325418253648692</v>
      </c>
      <c r="M5" s="41">
        <f t="shared" ref="M5:M68" si="8">+(1+L5/100)*M4</f>
        <v>0.9928978744055843</v>
      </c>
      <c r="N5" s="42">
        <f t="shared" ref="N5:N68" si="9">+(M5-1)*100</f>
        <v>-0.7102125594415698</v>
      </c>
      <c r="O5" s="9">
        <v>5.15</v>
      </c>
      <c r="P5" s="15">
        <f t="shared" si="1"/>
        <v>1.0003227662184362</v>
      </c>
      <c r="Q5" s="16">
        <f t="shared" ref="Q5:Q68" si="10">+(P5/P4-1)*100</f>
        <v>1.6137008906524919E-2</v>
      </c>
      <c r="R5" s="15">
        <f t="shared" ref="R5:R68" si="11">+(1+Q5/100)*R4</f>
        <v>1.0003227662184362</v>
      </c>
      <c r="S5" s="16">
        <f t="shared" ref="S5:S68" si="12">+(R5-1)*100</f>
        <v>3.2276621843618791E-2</v>
      </c>
      <c r="V5" s="11" t="s">
        <v>9</v>
      </c>
      <c r="W5" s="24">
        <v>44861</v>
      </c>
      <c r="AA5" s="9">
        <v>4.4000000000000004</v>
      </c>
      <c r="AB5" s="9">
        <v>5.15</v>
      </c>
      <c r="AC5" s="9">
        <v>7.15</v>
      </c>
    </row>
    <row r="6" spans="1:29" x14ac:dyDescent="0.3">
      <c r="A6">
        <f t="shared" si="2"/>
        <v>4</v>
      </c>
      <c r="B6" s="7">
        <v>44414</v>
      </c>
      <c r="C6" s="8">
        <v>9.0900999999999996</v>
      </c>
      <c r="D6" s="34">
        <v>1034.9598639999999</v>
      </c>
      <c r="E6" s="34">
        <v>0</v>
      </c>
      <c r="F6" s="34"/>
      <c r="G6" s="35">
        <f t="shared" si="0"/>
        <v>1034.9598639999999</v>
      </c>
      <c r="H6" s="12">
        <f t="shared" si="3"/>
        <v>0.11826650747561729</v>
      </c>
      <c r="I6" s="11">
        <f t="shared" si="4"/>
        <v>0.99407214004444344</v>
      </c>
      <c r="J6" s="12">
        <f t="shared" si="5"/>
        <v>-0.59278599555565581</v>
      </c>
      <c r="K6" s="40">
        <f t="shared" si="6"/>
        <v>1034.9598639999999</v>
      </c>
      <c r="L6" s="42">
        <f t="shared" si="7"/>
        <v>0.11826650747561729</v>
      </c>
      <c r="M6" s="41">
        <f t="shared" si="8"/>
        <v>0.99407214004444344</v>
      </c>
      <c r="N6" s="42">
        <f t="shared" si="9"/>
        <v>-0.59278599555565581</v>
      </c>
      <c r="O6" s="9">
        <v>5.15</v>
      </c>
      <c r="P6" s="15">
        <f t="shared" si="1"/>
        <v>1.0005221270529585</v>
      </c>
      <c r="Q6" s="16">
        <f t="shared" si="10"/>
        <v>1.9929650834193957E-2</v>
      </c>
      <c r="R6" s="15">
        <f t="shared" si="11"/>
        <v>1.0005221270529585</v>
      </c>
      <c r="S6" s="16">
        <f t="shared" si="12"/>
        <v>5.2212705295850981E-2</v>
      </c>
      <c r="X6" s="43" t="s">
        <v>29</v>
      </c>
      <c r="AA6" s="9">
        <v>4.4000000000000004</v>
      </c>
      <c r="AB6" s="9">
        <v>5.15</v>
      </c>
      <c r="AC6" s="9">
        <v>7.15</v>
      </c>
    </row>
    <row r="7" spans="1:29" x14ac:dyDescent="0.3">
      <c r="A7">
        <f t="shared" si="2"/>
        <v>5</v>
      </c>
      <c r="B7" s="7">
        <v>44417</v>
      </c>
      <c r="C7" s="8">
        <v>9.1611999999999991</v>
      </c>
      <c r="D7" s="34">
        <v>1033.3317280000001</v>
      </c>
      <c r="E7" s="34">
        <v>0</v>
      </c>
      <c r="F7" s="34"/>
      <c r="G7" s="35">
        <f t="shared" si="0"/>
        <v>1033.3317280000001</v>
      </c>
      <c r="H7" s="12">
        <f t="shared" si="3"/>
        <v>-0.15731392652341691</v>
      </c>
      <c r="I7" s="11">
        <f t="shared" si="4"/>
        <v>0.99250832612846418</v>
      </c>
      <c r="J7" s="12">
        <f t="shared" si="5"/>
        <v>-0.749167387153582</v>
      </c>
      <c r="K7" s="40">
        <f t="shared" si="6"/>
        <v>1033.3317280000001</v>
      </c>
      <c r="L7" s="42">
        <f t="shared" si="7"/>
        <v>-0.15731392652341691</v>
      </c>
      <c r="M7" s="41">
        <f t="shared" si="8"/>
        <v>0.99250832612846418</v>
      </c>
      <c r="N7" s="42">
        <f t="shared" si="9"/>
        <v>-0.749167387153582</v>
      </c>
      <c r="O7" s="9">
        <v>5.15</v>
      </c>
      <c r="P7" s="15">
        <f t="shared" si="1"/>
        <v>1.000721527619399</v>
      </c>
      <c r="Q7" s="16">
        <f t="shared" si="10"/>
        <v>1.9929650834193957E-2</v>
      </c>
      <c r="R7" s="15">
        <f t="shared" si="11"/>
        <v>1.000721527619399</v>
      </c>
      <c r="S7" s="16">
        <f t="shared" si="12"/>
        <v>7.2152761939903165E-2</v>
      </c>
      <c r="V7" s="25" t="s">
        <v>10</v>
      </c>
      <c r="W7" s="12">
        <f>((VLOOKUP(W5,B:S,8,FALSE)/VLOOKUP(W4,B:S,8,FALSE))-1)*100</f>
        <v>5.6135931312717657</v>
      </c>
      <c r="X7" s="12">
        <f>((VLOOKUP(W5,B:S,12,FALSE)/VLOOKUP(W4,B:S,12,FALSE))-1)*100</f>
        <v>5.6898447205893543</v>
      </c>
      <c r="AA7" s="9">
        <v>4.4000000000000004</v>
      </c>
      <c r="AB7" s="9">
        <v>5.15</v>
      </c>
      <c r="AC7" s="9">
        <v>7.15</v>
      </c>
    </row>
    <row r="8" spans="1:29" x14ac:dyDescent="0.3">
      <c r="A8">
        <f t="shared" si="2"/>
        <v>6</v>
      </c>
      <c r="B8" s="7">
        <v>44418</v>
      </c>
      <c r="C8" s="8">
        <v>9.0612999999999992</v>
      </c>
      <c r="D8" s="34">
        <v>1036.479765</v>
      </c>
      <c r="E8" s="34">
        <v>0</v>
      </c>
      <c r="F8" s="34"/>
      <c r="G8" s="35">
        <f t="shared" si="0"/>
        <v>1036.479765</v>
      </c>
      <c r="H8" s="12">
        <f t="shared" si="3"/>
        <v>0.30464921522277422</v>
      </c>
      <c r="I8" s="11">
        <f t="shared" si="4"/>
        <v>0.99553199495503519</v>
      </c>
      <c r="J8" s="12">
        <f t="shared" si="5"/>
        <v>-0.44680050449648068</v>
      </c>
      <c r="K8" s="40">
        <f t="shared" si="6"/>
        <v>1036.479765</v>
      </c>
      <c r="L8" s="42">
        <f t="shared" si="7"/>
        <v>0.30464921522277422</v>
      </c>
      <c r="M8" s="41">
        <f t="shared" si="8"/>
        <v>0.99553199495503519</v>
      </c>
      <c r="N8" s="42">
        <f t="shared" si="9"/>
        <v>-0.44680050449648068</v>
      </c>
      <c r="O8" s="9">
        <v>5.15</v>
      </c>
      <c r="P8" s="15">
        <f t="shared" si="1"/>
        <v>1.0009209679256761</v>
      </c>
      <c r="Q8" s="16">
        <f t="shared" si="10"/>
        <v>1.9929650834193957E-2</v>
      </c>
      <c r="R8" s="15">
        <f t="shared" si="11"/>
        <v>1.0009209679256761</v>
      </c>
      <c r="S8" s="16">
        <f t="shared" si="12"/>
        <v>9.209679256760861E-2</v>
      </c>
      <c r="V8" s="25" t="s">
        <v>6</v>
      </c>
      <c r="W8" s="12">
        <f>(((VLOOKUP(W5,B:S,17,FALSE)/VLOOKUP(W4,B:S,17,FALSE))-1)*100)</f>
        <v>12.84490486345684</v>
      </c>
      <c r="X8" s="12">
        <f>+W8</f>
        <v>12.84490486345684</v>
      </c>
      <c r="AA8" s="9">
        <v>4.4000000000000004</v>
      </c>
      <c r="AB8" s="9">
        <v>5.15</v>
      </c>
      <c r="AC8" s="9">
        <v>7.15</v>
      </c>
    </row>
    <row r="9" spans="1:29" x14ac:dyDescent="0.3">
      <c r="A9">
        <f t="shared" si="2"/>
        <v>7</v>
      </c>
      <c r="B9" s="7">
        <v>44419</v>
      </c>
      <c r="C9" s="8">
        <v>9.1327999999999996</v>
      </c>
      <c r="D9" s="34">
        <v>1034.8416970000001</v>
      </c>
      <c r="E9" s="34">
        <v>0</v>
      </c>
      <c r="F9" s="34"/>
      <c r="G9" s="35">
        <f t="shared" si="0"/>
        <v>1034.8416970000001</v>
      </c>
      <c r="H9" s="12">
        <f t="shared" si="3"/>
        <v>-0.158041483810345</v>
      </c>
      <c r="I9" s="11">
        <f t="shared" si="4"/>
        <v>0.99395864141840151</v>
      </c>
      <c r="J9" s="12">
        <f t="shared" si="5"/>
        <v>-0.60413585815984883</v>
      </c>
      <c r="K9" s="40">
        <f t="shared" si="6"/>
        <v>1034.8416970000001</v>
      </c>
      <c r="L9" s="42">
        <f t="shared" si="7"/>
        <v>-0.158041483810345</v>
      </c>
      <c r="M9" s="41">
        <f t="shared" si="8"/>
        <v>0.99395864141840151</v>
      </c>
      <c r="N9" s="42">
        <f t="shared" si="9"/>
        <v>-0.60413585815984883</v>
      </c>
      <c r="O9" s="9">
        <v>5.15</v>
      </c>
      <c r="P9" s="15">
        <f t="shared" si="1"/>
        <v>1.00112044797971</v>
      </c>
      <c r="Q9" s="16">
        <f t="shared" si="10"/>
        <v>1.9929650834193957E-2</v>
      </c>
      <c r="R9" s="15">
        <f t="shared" si="11"/>
        <v>1.00112044797971</v>
      </c>
      <c r="S9" s="16">
        <f t="shared" si="12"/>
        <v>0.11204479797100042</v>
      </c>
      <c r="V9" s="25" t="s">
        <v>12</v>
      </c>
      <c r="W9" s="12">
        <f>+W7/W8*100</f>
        <v>43.702878230279296</v>
      </c>
      <c r="X9" s="12">
        <f>+X7/X8*100</f>
        <v>44.296511193140084</v>
      </c>
      <c r="AA9" s="9">
        <v>4.4000000000000004</v>
      </c>
      <c r="AB9" s="9">
        <v>5.15</v>
      </c>
      <c r="AC9" s="9">
        <v>7.15</v>
      </c>
    </row>
    <row r="10" spans="1:29" x14ac:dyDescent="0.3">
      <c r="A10">
        <f t="shared" si="2"/>
        <v>8</v>
      </c>
      <c r="B10" s="7">
        <v>44420</v>
      </c>
      <c r="C10" s="8">
        <v>9.2916000000000007</v>
      </c>
      <c r="D10" s="34">
        <v>1030.7940619999999</v>
      </c>
      <c r="E10" s="34">
        <v>0</v>
      </c>
      <c r="F10" s="34"/>
      <c r="G10" s="35">
        <f t="shared" si="0"/>
        <v>1030.7940619999999</v>
      </c>
      <c r="H10" s="12">
        <f t="shared" si="3"/>
        <v>-0.39113566951681777</v>
      </c>
      <c r="I10" s="11">
        <f t="shared" si="4"/>
        <v>0.99007091463156938</v>
      </c>
      <c r="J10" s="12">
        <f t="shared" si="5"/>
        <v>-0.99290853684306235</v>
      </c>
      <c r="K10" s="40">
        <f t="shared" si="6"/>
        <v>1030.7940619999999</v>
      </c>
      <c r="L10" s="42">
        <f t="shared" si="7"/>
        <v>-0.39113566951681777</v>
      </c>
      <c r="M10" s="41">
        <f t="shared" si="8"/>
        <v>0.99007091463156938</v>
      </c>
      <c r="N10" s="42">
        <f t="shared" si="9"/>
        <v>-0.99290853684306235</v>
      </c>
      <c r="O10" s="9">
        <v>5.15</v>
      </c>
      <c r="P10" s="15">
        <f t="shared" si="1"/>
        <v>1.001319967789422</v>
      </c>
      <c r="Q10" s="16">
        <f t="shared" si="10"/>
        <v>1.9929650834193957E-2</v>
      </c>
      <c r="R10" s="15">
        <f t="shared" si="11"/>
        <v>1.001319967789422</v>
      </c>
      <c r="S10" s="16">
        <f t="shared" si="12"/>
        <v>0.13199677894220052</v>
      </c>
      <c r="V10" s="25" t="s">
        <v>11</v>
      </c>
      <c r="W10" s="12">
        <f>(((1+W7/100)^(252/NETWORKDAYS(W4,W5-1,Feriados!$A$1:$A$936)))-1)*100</f>
        <v>4.5249376137209474</v>
      </c>
      <c r="X10" s="12">
        <f>(((1+X7/100)^(252/NETWORKDAYS(W4,W5-1,Feriados!$A$1:$A$936)))-1)*100</f>
        <v>4.5860823978208787</v>
      </c>
      <c r="AA10" s="9">
        <v>4.4000000000000004</v>
      </c>
      <c r="AB10" s="9">
        <v>5.15</v>
      </c>
      <c r="AC10" s="9">
        <v>7.15</v>
      </c>
    </row>
    <row r="11" spans="1:29" x14ac:dyDescent="0.3">
      <c r="A11">
        <f t="shared" si="2"/>
        <v>9</v>
      </c>
      <c r="B11" s="7">
        <v>44421</v>
      </c>
      <c r="C11" s="8">
        <v>9.4525000000000006</v>
      </c>
      <c r="D11" s="34">
        <v>1026.7244840000001</v>
      </c>
      <c r="E11" s="34">
        <v>0</v>
      </c>
      <c r="F11" s="34"/>
      <c r="G11" s="35">
        <f t="shared" si="0"/>
        <v>1026.7244840000001</v>
      </c>
      <c r="H11" s="12">
        <f t="shared" si="3"/>
        <v>-0.39480029523102367</v>
      </c>
      <c r="I11" s="11">
        <f t="shared" si="4"/>
        <v>0.98616211173760748</v>
      </c>
      <c r="J11" s="12">
        <f t="shared" si="5"/>
        <v>-1.3837888262392517</v>
      </c>
      <c r="K11" s="40">
        <f t="shared" si="6"/>
        <v>1026.7244840000001</v>
      </c>
      <c r="L11" s="42">
        <f t="shared" si="7"/>
        <v>-0.39480029523102367</v>
      </c>
      <c r="M11" s="41">
        <f t="shared" si="8"/>
        <v>0.98616211173760748</v>
      </c>
      <c r="N11" s="42">
        <f t="shared" si="9"/>
        <v>-1.3837888262392517</v>
      </c>
      <c r="O11" s="9">
        <v>5.15</v>
      </c>
      <c r="P11" s="15">
        <f t="shared" si="1"/>
        <v>1.0015195273627355</v>
      </c>
      <c r="Q11" s="16">
        <f t="shared" si="10"/>
        <v>1.9929650834193957E-2</v>
      </c>
      <c r="R11" s="15">
        <f t="shared" si="11"/>
        <v>1.0015195273627355</v>
      </c>
      <c r="S11" s="16">
        <f t="shared" si="12"/>
        <v>0.15195273627355288</v>
      </c>
      <c r="V11" s="25" t="s">
        <v>16</v>
      </c>
      <c r="W11" s="12">
        <f>(((1+W8/100)^(252/NETWORKDAYS(W4,W5-1,Feriados!$A$1:$A$936)))-1)*100</f>
        <v>10.287316854748862</v>
      </c>
      <c r="X11" s="12">
        <f>+W11</f>
        <v>10.287316854748862</v>
      </c>
      <c r="AA11" s="9">
        <v>4.4000000000000004</v>
      </c>
      <c r="AB11" s="9">
        <v>5.15</v>
      </c>
      <c r="AC11" s="9">
        <v>7.15</v>
      </c>
    </row>
    <row r="12" spans="1:29" x14ac:dyDescent="0.3">
      <c r="A12">
        <f t="shared" si="2"/>
        <v>10</v>
      </c>
      <c r="B12" s="7">
        <v>44424</v>
      </c>
      <c r="C12" s="8">
        <v>9.6332000000000004</v>
      </c>
      <c r="D12" s="34">
        <v>1022.1513650000001</v>
      </c>
      <c r="E12" s="34">
        <v>0</v>
      </c>
      <c r="F12" s="34"/>
      <c r="G12" s="35">
        <f t="shared" si="0"/>
        <v>1022.1513650000001</v>
      </c>
      <c r="H12" s="12">
        <f t="shared" si="3"/>
        <v>-0.4454085853863865</v>
      </c>
      <c r="I12" s="11">
        <f t="shared" si="4"/>
        <v>0.98176966102610053</v>
      </c>
      <c r="J12" s="12">
        <f t="shared" si="5"/>
        <v>-1.8230338973899474</v>
      </c>
      <c r="K12" s="40">
        <f t="shared" si="6"/>
        <v>1022.1513650000001</v>
      </c>
      <c r="L12" s="42">
        <f t="shared" si="7"/>
        <v>-0.4454085853863865</v>
      </c>
      <c r="M12" s="41">
        <f t="shared" si="8"/>
        <v>0.98176966102610053</v>
      </c>
      <c r="N12" s="42">
        <f t="shared" si="9"/>
        <v>-1.8230338973899474</v>
      </c>
      <c r="O12" s="9">
        <v>5.15</v>
      </c>
      <c r="P12" s="15">
        <f t="shared" si="1"/>
        <v>1.0017191267075751</v>
      </c>
      <c r="Q12" s="16">
        <f t="shared" si="10"/>
        <v>1.9929650834193957E-2</v>
      </c>
      <c r="R12" s="15">
        <f t="shared" si="11"/>
        <v>1.0017191267075751</v>
      </c>
      <c r="S12" s="16">
        <f t="shared" si="12"/>
        <v>0.17191267075751249</v>
      </c>
      <c r="V12" s="25" t="s">
        <v>13</v>
      </c>
      <c r="W12" s="12">
        <f>MAX(J3:J377)</f>
        <v>5.6955395083998495</v>
      </c>
      <c r="X12" s="12">
        <f>MAX(N3:N377)</f>
        <v>5.7437054290983447</v>
      </c>
      <c r="AA12" s="9">
        <v>4.4000000000000004</v>
      </c>
      <c r="AB12" s="9">
        <v>5.15</v>
      </c>
      <c r="AC12" s="9">
        <v>7.15</v>
      </c>
    </row>
    <row r="13" spans="1:29" x14ac:dyDescent="0.3">
      <c r="A13">
        <f t="shared" si="2"/>
        <v>11</v>
      </c>
      <c r="B13" s="7">
        <v>44425</v>
      </c>
      <c r="C13" s="8">
        <v>9.6561000000000003</v>
      </c>
      <c r="D13" s="34">
        <v>1021.901342</v>
      </c>
      <c r="E13" s="34">
        <v>0</v>
      </c>
      <c r="F13" s="34"/>
      <c r="G13" s="35">
        <f t="shared" si="0"/>
        <v>1021.901342</v>
      </c>
      <c r="H13" s="12">
        <f t="shared" si="3"/>
        <v>-2.446046726162221E-2</v>
      </c>
      <c r="I13" s="11">
        <f t="shared" si="4"/>
        <v>0.98152951557958068</v>
      </c>
      <c r="J13" s="12">
        <f t="shared" si="5"/>
        <v>-1.847048442041932</v>
      </c>
      <c r="K13" s="40">
        <f t="shared" si="6"/>
        <v>1021.901342</v>
      </c>
      <c r="L13" s="42">
        <f t="shared" si="7"/>
        <v>-2.446046726162221E-2</v>
      </c>
      <c r="M13" s="41">
        <f t="shared" si="8"/>
        <v>0.98152951557958068</v>
      </c>
      <c r="N13" s="42">
        <f t="shared" si="9"/>
        <v>-1.847048442041932</v>
      </c>
      <c r="O13" s="9">
        <v>5.15</v>
      </c>
      <c r="P13" s="15">
        <f t="shared" si="1"/>
        <v>1.0019187658318673</v>
      </c>
      <c r="Q13" s="16">
        <f t="shared" si="10"/>
        <v>1.9929650834193957E-2</v>
      </c>
      <c r="R13" s="15">
        <f t="shared" si="11"/>
        <v>1.0019187658318673</v>
      </c>
      <c r="S13" s="16">
        <f t="shared" si="12"/>
        <v>0.19187658318673417</v>
      </c>
      <c r="V13" s="31" t="s">
        <v>1</v>
      </c>
      <c r="W13" s="30">
        <f>INDEX($B$2:$S$504,MATCH(W12,J2:J504,0),MATCH("Data",$B$2:$S$2,0))</f>
        <v>44855</v>
      </c>
      <c r="X13" s="30">
        <f>INDEX($B$2:$S$504,MATCH(X12,N2:N504,0),MATCH("Data",$B$2:$S$2,0))</f>
        <v>44855</v>
      </c>
      <c r="AA13" s="9">
        <v>4.4000000000000004</v>
      </c>
      <c r="AB13" s="9">
        <v>5.15</v>
      </c>
      <c r="AC13" s="9">
        <v>7.15</v>
      </c>
    </row>
    <row r="14" spans="1:29" x14ac:dyDescent="0.3">
      <c r="A14">
        <f t="shared" si="2"/>
        <v>12</v>
      </c>
      <c r="B14" s="7">
        <v>44426</v>
      </c>
      <c r="C14" s="8">
        <v>9.9260999999999999</v>
      </c>
      <c r="D14" s="34">
        <v>1014.976353</v>
      </c>
      <c r="E14" s="34">
        <v>0</v>
      </c>
      <c r="F14" s="34"/>
      <c r="G14" s="35">
        <f t="shared" si="0"/>
        <v>1014.976353</v>
      </c>
      <c r="H14" s="12">
        <f t="shared" si="3"/>
        <v>-0.67765729580575584</v>
      </c>
      <c r="I14" s="11">
        <f t="shared" si="4"/>
        <v>0.97487810920676876</v>
      </c>
      <c r="J14" s="12">
        <f t="shared" si="5"/>
        <v>-2.5121890793231239</v>
      </c>
      <c r="K14" s="40">
        <f t="shared" si="6"/>
        <v>1014.976353</v>
      </c>
      <c r="L14" s="42">
        <f t="shared" si="7"/>
        <v>-0.67765729580575584</v>
      </c>
      <c r="M14" s="41">
        <f t="shared" si="8"/>
        <v>0.97487810920676876</v>
      </c>
      <c r="N14" s="42">
        <f t="shared" si="9"/>
        <v>-2.5121890793231239</v>
      </c>
      <c r="O14" s="9">
        <v>5.15</v>
      </c>
      <c r="P14" s="15">
        <f t="shared" si="1"/>
        <v>1.0021184447435398</v>
      </c>
      <c r="Q14" s="16">
        <f t="shared" si="10"/>
        <v>1.9929650834193957E-2</v>
      </c>
      <c r="R14" s="15">
        <f t="shared" si="11"/>
        <v>1.0021184447435398</v>
      </c>
      <c r="S14" s="16">
        <f t="shared" si="12"/>
        <v>0.21184447435398379</v>
      </c>
      <c r="V14" s="25" t="s">
        <v>14</v>
      </c>
      <c r="W14" s="12">
        <f>MIN(J3:J377)</f>
        <v>-6.6577143173030091</v>
      </c>
      <c r="X14" s="12">
        <f>MIN(N3:N377)</f>
        <v>-6.6577143173030091</v>
      </c>
      <c r="AA14" s="9">
        <v>4.4000000000000004</v>
      </c>
      <c r="AB14" s="9">
        <v>5.15</v>
      </c>
      <c r="AC14" s="9">
        <v>7.15</v>
      </c>
    </row>
    <row r="15" spans="1:29" x14ac:dyDescent="0.3">
      <c r="A15">
        <f t="shared" si="2"/>
        <v>13</v>
      </c>
      <c r="B15" s="7">
        <v>44427</v>
      </c>
      <c r="C15" s="8">
        <v>9.7759999999999998</v>
      </c>
      <c r="D15" s="34">
        <v>1019.401937</v>
      </c>
      <c r="E15" s="34">
        <v>0</v>
      </c>
      <c r="F15" s="34"/>
      <c r="G15" s="35">
        <f t="shared" si="0"/>
        <v>1019.401937</v>
      </c>
      <c r="H15" s="12">
        <f t="shared" si="3"/>
        <v>0.43602828646391867</v>
      </c>
      <c r="I15" s="11">
        <f t="shared" si="4"/>
        <v>0.97912885352145484</v>
      </c>
      <c r="J15" s="12">
        <f t="shared" si="5"/>
        <v>-2.0871146478545155</v>
      </c>
      <c r="K15" s="40">
        <f t="shared" si="6"/>
        <v>1019.401937</v>
      </c>
      <c r="L15" s="42">
        <f t="shared" si="7"/>
        <v>0.43602828646391867</v>
      </c>
      <c r="M15" s="41">
        <f t="shared" si="8"/>
        <v>0.97912885352145484</v>
      </c>
      <c r="N15" s="42">
        <f t="shared" si="9"/>
        <v>-2.0871146478545155</v>
      </c>
      <c r="O15" s="9">
        <v>5.15</v>
      </c>
      <c r="P15" s="15">
        <f t="shared" si="1"/>
        <v>1.0023181634505223</v>
      </c>
      <c r="Q15" s="16">
        <f t="shared" si="10"/>
        <v>1.9929650834193957E-2</v>
      </c>
      <c r="R15" s="15">
        <f t="shared" si="11"/>
        <v>1.0023181634505223</v>
      </c>
      <c r="S15" s="16">
        <f t="shared" si="12"/>
        <v>0.23181634505222704</v>
      </c>
      <c r="V15" s="31" t="s">
        <v>1</v>
      </c>
      <c r="W15" s="30">
        <f>INDEX($B$2:$S$504,MATCH(W14,J2:J504,0),MATCH("Data",$B$2:$S$2,0))</f>
        <v>44497</v>
      </c>
      <c r="X15" s="30">
        <f>INDEX($B$2:$S$504,MATCH(W14,N2:N504,0),MATCH("Data",$B$2:$S$2,0))</f>
        <v>44497</v>
      </c>
      <c r="AA15" s="9">
        <v>4.4000000000000004</v>
      </c>
      <c r="AB15" s="9">
        <v>5.15</v>
      </c>
      <c r="AC15" s="9">
        <v>7.15</v>
      </c>
    </row>
    <row r="16" spans="1:29" x14ac:dyDescent="0.3">
      <c r="A16">
        <f t="shared" si="2"/>
        <v>14</v>
      </c>
      <c r="B16" s="7">
        <v>44428</v>
      </c>
      <c r="C16" s="8">
        <v>9.6150000000000002</v>
      </c>
      <c r="D16" s="34">
        <v>1024.1387870000001</v>
      </c>
      <c r="E16" s="34">
        <v>0</v>
      </c>
      <c r="F16" s="34"/>
      <c r="G16" s="35">
        <f t="shared" si="0"/>
        <v>1024.1387870000001</v>
      </c>
      <c r="H16" s="12">
        <f t="shared" si="3"/>
        <v>0.46466951141375112</v>
      </c>
      <c r="I16" s="11">
        <f t="shared" si="4"/>
        <v>0.98367856678122401</v>
      </c>
      <c r="J16" s="12">
        <f t="shared" si="5"/>
        <v>-1.6321433218775994</v>
      </c>
      <c r="K16" s="40">
        <f t="shared" si="6"/>
        <v>1024.1387870000001</v>
      </c>
      <c r="L16" s="42">
        <f t="shared" si="7"/>
        <v>0.46466951141375112</v>
      </c>
      <c r="M16" s="41">
        <f t="shared" si="8"/>
        <v>0.98367856678122401</v>
      </c>
      <c r="N16" s="42">
        <f t="shared" si="9"/>
        <v>-1.6321433218775994</v>
      </c>
      <c r="O16" s="9">
        <v>5.15</v>
      </c>
      <c r="P16" s="15">
        <f t="shared" si="1"/>
        <v>1.0025179219607456</v>
      </c>
      <c r="Q16" s="16">
        <f t="shared" si="10"/>
        <v>1.9929650834193957E-2</v>
      </c>
      <c r="R16" s="15">
        <f t="shared" si="11"/>
        <v>1.0025179219607456</v>
      </c>
      <c r="S16" s="16">
        <f t="shared" si="12"/>
        <v>0.25179219607456282</v>
      </c>
      <c r="V16" s="25" t="s">
        <v>15</v>
      </c>
      <c r="W16" s="12">
        <f>_xlfn.STDEV.S(H4:H377)*SQRT(252)</f>
        <v>5.766383319378348</v>
      </c>
      <c r="X16" s="12">
        <f>_xlfn.STDEV.S(L4:L377)*SQRT(252)</f>
        <v>5.598616574915976</v>
      </c>
      <c r="AA16" s="9">
        <v>4.4000000000000004</v>
      </c>
      <c r="AB16" s="9">
        <v>5.15</v>
      </c>
      <c r="AC16" s="9">
        <v>7.15</v>
      </c>
    </row>
    <row r="17" spans="1:29" x14ac:dyDescent="0.3">
      <c r="A17">
        <f t="shared" si="2"/>
        <v>15</v>
      </c>
      <c r="B17" s="7">
        <v>44431</v>
      </c>
      <c r="C17" s="8">
        <v>9.7949999999999999</v>
      </c>
      <c r="D17" s="34">
        <v>1019.64463</v>
      </c>
      <c r="E17" s="34">
        <v>0</v>
      </c>
      <c r="F17" s="34"/>
      <c r="G17" s="35">
        <f t="shared" si="0"/>
        <v>1019.64463</v>
      </c>
      <c r="H17" s="12">
        <f t="shared" si="3"/>
        <v>-0.43882304400996164</v>
      </c>
      <c r="I17" s="11">
        <f t="shared" si="4"/>
        <v>0.97936195855120112</v>
      </c>
      <c r="J17" s="12">
        <f t="shared" si="5"/>
        <v>-2.0638041448798883</v>
      </c>
      <c r="K17" s="40">
        <f t="shared" si="6"/>
        <v>1019.64463</v>
      </c>
      <c r="L17" s="42">
        <f t="shared" si="7"/>
        <v>-0.43882304400996164</v>
      </c>
      <c r="M17" s="41">
        <f t="shared" si="8"/>
        <v>0.97936195855120112</v>
      </c>
      <c r="N17" s="42">
        <f t="shared" si="9"/>
        <v>-2.0638041448798883</v>
      </c>
      <c r="O17" s="9">
        <v>5.15</v>
      </c>
      <c r="P17" s="15">
        <f t="shared" si="1"/>
        <v>1.0027177202821427</v>
      </c>
      <c r="Q17" s="16">
        <f t="shared" si="10"/>
        <v>1.9929650834193957E-2</v>
      </c>
      <c r="R17" s="15">
        <f t="shared" si="11"/>
        <v>1.0027177202821427</v>
      </c>
      <c r="S17" s="16">
        <f t="shared" si="12"/>
        <v>0.27177202821426771</v>
      </c>
      <c r="AA17" s="9">
        <v>4.4000000000000004</v>
      </c>
      <c r="AB17" s="9">
        <v>5.15</v>
      </c>
      <c r="AC17" s="9">
        <v>7.15</v>
      </c>
    </row>
    <row r="18" spans="1:29" x14ac:dyDescent="0.3">
      <c r="A18">
        <f t="shared" si="2"/>
        <v>16</v>
      </c>
      <c r="B18" s="7">
        <v>44432</v>
      </c>
      <c r="C18" s="8">
        <v>9.6449999999999996</v>
      </c>
      <c r="D18" s="34">
        <v>1024.072527</v>
      </c>
      <c r="E18" s="34">
        <v>0</v>
      </c>
      <c r="F18" s="34"/>
      <c r="G18" s="35">
        <f t="shared" si="0"/>
        <v>1024.072527</v>
      </c>
      <c r="H18" s="12">
        <f t="shared" si="3"/>
        <v>0.43425884565293504</v>
      </c>
      <c r="I18" s="11">
        <f t="shared" si="4"/>
        <v>0.98361492448716958</v>
      </c>
      <c r="J18" s="12">
        <f t="shared" si="5"/>
        <v>-1.6385075512830416</v>
      </c>
      <c r="K18" s="40">
        <f t="shared" si="6"/>
        <v>1024.072527</v>
      </c>
      <c r="L18" s="42">
        <f t="shared" si="7"/>
        <v>0.43425884565293504</v>
      </c>
      <c r="M18" s="41">
        <f t="shared" si="8"/>
        <v>0.98361492448716958</v>
      </c>
      <c r="N18" s="42">
        <f t="shared" si="9"/>
        <v>-1.6385075512830416</v>
      </c>
      <c r="O18" s="9">
        <v>5.15</v>
      </c>
      <c r="P18" s="15">
        <f t="shared" si="1"/>
        <v>1.0029175584226475</v>
      </c>
      <c r="Q18" s="16">
        <f t="shared" si="10"/>
        <v>1.9929650834193957E-2</v>
      </c>
      <c r="R18" s="15">
        <f t="shared" si="11"/>
        <v>1.0029175584226475</v>
      </c>
      <c r="S18" s="16">
        <f t="shared" si="12"/>
        <v>0.29175584226475149</v>
      </c>
      <c r="V18" s="25" t="s">
        <v>18</v>
      </c>
      <c r="W18" s="12">
        <f>+VLOOKUP(W4,B2:S504,2,FALSE)</f>
        <v>8.8333999999999993</v>
      </c>
      <c r="AA18" s="9">
        <v>4.4000000000000004</v>
      </c>
      <c r="AB18" s="9">
        <v>5.15</v>
      </c>
      <c r="AC18" s="9">
        <v>7.15</v>
      </c>
    </row>
    <row r="19" spans="1:29" x14ac:dyDescent="0.3">
      <c r="A19">
        <f t="shared" si="2"/>
        <v>17</v>
      </c>
      <c r="B19" s="7">
        <v>44433</v>
      </c>
      <c r="C19" s="8">
        <v>9.4619999999999997</v>
      </c>
      <c r="D19" s="34">
        <v>1029.413853</v>
      </c>
      <c r="E19" s="34">
        <v>0</v>
      </c>
      <c r="F19" s="34"/>
      <c r="G19" s="35">
        <f t="shared" si="0"/>
        <v>1029.413853</v>
      </c>
      <c r="H19" s="12">
        <f t="shared" si="3"/>
        <v>0.52157692538117306</v>
      </c>
      <c r="I19" s="11">
        <f t="shared" si="4"/>
        <v>0.98874523296790007</v>
      </c>
      <c r="J19" s="12">
        <f t="shared" si="5"/>
        <v>-1.1254767032099933</v>
      </c>
      <c r="K19" s="40">
        <f t="shared" si="6"/>
        <v>1029.413853</v>
      </c>
      <c r="L19" s="42">
        <f t="shared" si="7"/>
        <v>0.52157692538117306</v>
      </c>
      <c r="M19" s="41">
        <f t="shared" si="8"/>
        <v>0.98874523296790007</v>
      </c>
      <c r="N19" s="42">
        <f t="shared" si="9"/>
        <v>-1.1254767032099933</v>
      </c>
      <c r="O19" s="9">
        <v>5.15</v>
      </c>
      <c r="P19" s="15">
        <f t="shared" si="1"/>
        <v>1.003117436390196</v>
      </c>
      <c r="Q19" s="16">
        <f t="shared" si="10"/>
        <v>1.9929650834193957E-2</v>
      </c>
      <c r="R19" s="15">
        <f t="shared" si="11"/>
        <v>1.003117436390196</v>
      </c>
      <c r="S19" s="16">
        <f t="shared" si="12"/>
        <v>0.31174363901960156</v>
      </c>
      <c r="V19" s="25" t="s">
        <v>19</v>
      </c>
      <c r="W19" s="12">
        <f>+VLOOKUP(W5,B2:S504,2,FALSE)</f>
        <v>12.005699999999999</v>
      </c>
      <c r="AA19" s="9">
        <v>4.4000000000000004</v>
      </c>
      <c r="AB19" s="9">
        <v>5.15</v>
      </c>
      <c r="AC19" s="9">
        <v>7.15</v>
      </c>
    </row>
    <row r="20" spans="1:29" x14ac:dyDescent="0.3">
      <c r="A20">
        <f t="shared" si="2"/>
        <v>18</v>
      </c>
      <c r="B20" s="7">
        <v>44434</v>
      </c>
      <c r="C20" s="8">
        <v>9.4711999999999996</v>
      </c>
      <c r="D20" s="34">
        <v>1029.5329469999999</v>
      </c>
      <c r="E20" s="34">
        <v>0</v>
      </c>
      <c r="F20" s="34"/>
      <c r="G20" s="35">
        <f t="shared" si="0"/>
        <v>1029.5329469999999</v>
      </c>
      <c r="H20" s="12">
        <f t="shared" si="3"/>
        <v>1.1569107959141789E-2</v>
      </c>
      <c r="I20" s="11">
        <f t="shared" si="4"/>
        <v>0.98885962197134303</v>
      </c>
      <c r="J20" s="12">
        <f t="shared" si="5"/>
        <v>-1.1140378028656972</v>
      </c>
      <c r="K20" s="40">
        <f t="shared" si="6"/>
        <v>1029.5329469999999</v>
      </c>
      <c r="L20" s="42">
        <f t="shared" si="7"/>
        <v>1.1569107959141789E-2</v>
      </c>
      <c r="M20" s="41">
        <f t="shared" si="8"/>
        <v>0.98885962197134303</v>
      </c>
      <c r="N20" s="42">
        <f t="shared" si="9"/>
        <v>-1.1140378028656972</v>
      </c>
      <c r="O20" s="9">
        <v>5.15</v>
      </c>
      <c r="P20" s="15">
        <f t="shared" si="1"/>
        <v>1.0033173541927256</v>
      </c>
      <c r="Q20" s="16">
        <f t="shared" si="10"/>
        <v>1.9929650834193957E-2</v>
      </c>
      <c r="R20" s="15">
        <f t="shared" si="11"/>
        <v>1.0033173541927256</v>
      </c>
      <c r="S20" s="16">
        <f t="shared" si="12"/>
        <v>0.33173541927256078</v>
      </c>
      <c r="V20" s="29" t="s">
        <v>22</v>
      </c>
      <c r="W20" s="12">
        <f>+W18-W19</f>
        <v>-3.1722999999999999</v>
      </c>
      <c r="AA20" s="9">
        <v>4.4000000000000004</v>
      </c>
      <c r="AB20" s="9">
        <v>5.15</v>
      </c>
      <c r="AC20" s="9">
        <v>7.15</v>
      </c>
    </row>
    <row r="21" spans="1:29" x14ac:dyDescent="0.3">
      <c r="A21">
        <f t="shared" si="2"/>
        <v>19</v>
      </c>
      <c r="B21" s="7">
        <v>44435</v>
      </c>
      <c r="C21" s="8">
        <v>9.3998000000000008</v>
      </c>
      <c r="D21" s="34">
        <v>1031.8454630000001</v>
      </c>
      <c r="E21" s="34">
        <v>0</v>
      </c>
      <c r="F21" s="34"/>
      <c r="G21" s="35">
        <f t="shared" si="0"/>
        <v>1031.8454630000001</v>
      </c>
      <c r="H21" s="12">
        <f t="shared" si="3"/>
        <v>0.22461796941406487</v>
      </c>
      <c r="I21" s="11">
        <f t="shared" si="4"/>
        <v>0.99108077837457065</v>
      </c>
      <c r="J21" s="12">
        <f t="shared" si="5"/>
        <v>-0.89192216254293522</v>
      </c>
      <c r="K21" s="40">
        <f t="shared" si="6"/>
        <v>1031.8454630000001</v>
      </c>
      <c r="L21" s="42">
        <f t="shared" si="7"/>
        <v>0.22461796941406487</v>
      </c>
      <c r="M21" s="41">
        <f t="shared" si="8"/>
        <v>0.99108077837457065</v>
      </c>
      <c r="N21" s="42">
        <f t="shared" si="9"/>
        <v>-0.89192216254293522</v>
      </c>
      <c r="O21" s="9">
        <v>5.15</v>
      </c>
      <c r="P21" s="15">
        <f t="shared" si="1"/>
        <v>1.0035173118381751</v>
      </c>
      <c r="Q21" s="16">
        <f t="shared" si="10"/>
        <v>1.9929650834193957E-2</v>
      </c>
      <c r="R21" s="15">
        <f t="shared" si="11"/>
        <v>1.0035173118381751</v>
      </c>
      <c r="S21" s="16">
        <f t="shared" si="12"/>
        <v>0.35173118381750523</v>
      </c>
      <c r="V21" s="25" t="s">
        <v>23</v>
      </c>
      <c r="W21" s="12">
        <f>MAX(C3:C504)</f>
        <v>13.6189</v>
      </c>
      <c r="AA21" s="9">
        <v>4.4000000000000004</v>
      </c>
      <c r="AB21" s="9">
        <v>5.15</v>
      </c>
      <c r="AC21" s="9">
        <v>7.15</v>
      </c>
    </row>
    <row r="22" spans="1:29" x14ac:dyDescent="0.3">
      <c r="A22">
        <f t="shared" si="2"/>
        <v>20</v>
      </c>
      <c r="B22" s="7">
        <v>44438</v>
      </c>
      <c r="C22" s="8">
        <v>9.3786000000000005</v>
      </c>
      <c r="D22" s="34">
        <v>1032.790653</v>
      </c>
      <c r="E22" s="34">
        <v>0</v>
      </c>
      <c r="F22" s="34"/>
      <c r="G22" s="35">
        <f t="shared" si="0"/>
        <v>1032.790653</v>
      </c>
      <c r="H22" s="12">
        <f t="shared" si="3"/>
        <v>9.160189523456097E-2</v>
      </c>
      <c r="I22" s="11">
        <f t="shared" si="4"/>
        <v>0.99198862715086722</v>
      </c>
      <c r="J22" s="12">
        <f t="shared" si="5"/>
        <v>-0.80113728491327807</v>
      </c>
      <c r="K22" s="40">
        <f t="shared" si="6"/>
        <v>1032.790653</v>
      </c>
      <c r="L22" s="42">
        <f t="shared" si="7"/>
        <v>9.160189523456097E-2</v>
      </c>
      <c r="M22" s="41">
        <f t="shared" si="8"/>
        <v>0.99198862715086722</v>
      </c>
      <c r="N22" s="42">
        <f t="shared" si="9"/>
        <v>-0.80113728491327807</v>
      </c>
      <c r="O22" s="9">
        <v>5.15</v>
      </c>
      <c r="P22" s="15">
        <f t="shared" si="1"/>
        <v>1.0037173093344851</v>
      </c>
      <c r="Q22" s="16">
        <f t="shared" si="10"/>
        <v>1.9929650834193957E-2</v>
      </c>
      <c r="R22" s="15">
        <f t="shared" si="11"/>
        <v>1.0037173093344851</v>
      </c>
      <c r="S22" s="16">
        <f t="shared" si="12"/>
        <v>0.37173093344851083</v>
      </c>
      <c r="V22" s="31" t="s">
        <v>1</v>
      </c>
      <c r="W22" s="30">
        <f>INDEX($B$2:$S$504,MATCH(W21,C2:C504,0),MATCH("Data",$B$2:$S$2,0))</f>
        <v>44763</v>
      </c>
      <c r="AA22" s="9">
        <v>4.4000000000000004</v>
      </c>
      <c r="AB22" s="9">
        <v>5.15</v>
      </c>
      <c r="AC22" s="9">
        <v>7.15</v>
      </c>
    </row>
    <row r="23" spans="1:29" x14ac:dyDescent="0.3">
      <c r="A23">
        <f t="shared" si="2"/>
        <v>21</v>
      </c>
      <c r="B23" s="7">
        <v>44439</v>
      </c>
      <c r="C23" s="8">
        <v>9.5992999999999995</v>
      </c>
      <c r="D23" s="34">
        <v>1027.17734</v>
      </c>
      <c r="E23" s="34">
        <v>0</v>
      </c>
      <c r="F23" s="34"/>
      <c r="G23" s="35">
        <f t="shared" si="0"/>
        <v>1027.17734</v>
      </c>
      <c r="H23" s="12">
        <f t="shared" si="3"/>
        <v>-0.54350927593068699</v>
      </c>
      <c r="I23" s="11">
        <f t="shared" si="4"/>
        <v>0.98659707694612475</v>
      </c>
      <c r="J23" s="12">
        <f t="shared" si="5"/>
        <v>-1.3402923053875249</v>
      </c>
      <c r="K23" s="40">
        <f t="shared" si="6"/>
        <v>1027.17734</v>
      </c>
      <c r="L23" s="42">
        <f t="shared" si="7"/>
        <v>-0.54350927593068699</v>
      </c>
      <c r="M23" s="41">
        <f t="shared" si="8"/>
        <v>0.98659707694612475</v>
      </c>
      <c r="N23" s="42">
        <f t="shared" si="9"/>
        <v>-1.3402923053875249</v>
      </c>
      <c r="O23" s="9">
        <v>5.15</v>
      </c>
      <c r="P23" s="15">
        <f t="shared" si="1"/>
        <v>1.0039173466895979</v>
      </c>
      <c r="Q23" s="16">
        <f t="shared" si="10"/>
        <v>1.9929650834193957E-2</v>
      </c>
      <c r="R23" s="15">
        <f t="shared" si="11"/>
        <v>1.0039173466895979</v>
      </c>
      <c r="S23" s="16">
        <f t="shared" si="12"/>
        <v>0.3917346689597867</v>
      </c>
      <c r="V23" s="25" t="s">
        <v>24</v>
      </c>
      <c r="W23" s="12">
        <f>MIN(C3:C504)</f>
        <v>8.8224</v>
      </c>
      <c r="AA23" s="9">
        <v>4.4000000000000004</v>
      </c>
      <c r="AB23" s="9">
        <v>5.15</v>
      </c>
      <c r="AC23" s="9">
        <v>7.15</v>
      </c>
    </row>
    <row r="24" spans="1:29" x14ac:dyDescent="0.3">
      <c r="A24">
        <f t="shared" si="2"/>
        <v>22</v>
      </c>
      <c r="B24" s="7">
        <v>44440</v>
      </c>
      <c r="C24" s="8">
        <v>9.5845000000000002</v>
      </c>
      <c r="D24" s="34">
        <v>1027.950124</v>
      </c>
      <c r="E24" s="34">
        <v>0</v>
      </c>
      <c r="F24" s="34"/>
      <c r="G24" s="35">
        <f t="shared" si="0"/>
        <v>1027.950124</v>
      </c>
      <c r="H24" s="12">
        <f t="shared" si="3"/>
        <v>7.5233746881520069E-2</v>
      </c>
      <c r="I24" s="11">
        <f t="shared" si="4"/>
        <v>0.98733933089373482</v>
      </c>
      <c r="J24" s="12">
        <f t="shared" si="5"/>
        <v>-1.2660669106265177</v>
      </c>
      <c r="K24" s="40">
        <f t="shared" si="6"/>
        <v>1027.950124</v>
      </c>
      <c r="L24" s="42">
        <f t="shared" si="7"/>
        <v>7.5233746881520069E-2</v>
      </c>
      <c r="M24" s="41">
        <f t="shared" si="8"/>
        <v>0.98733933089373482</v>
      </c>
      <c r="N24" s="42">
        <f t="shared" si="9"/>
        <v>-1.2660669106265177</v>
      </c>
      <c r="O24" s="9">
        <v>5.15</v>
      </c>
      <c r="P24" s="15">
        <f t="shared" si="1"/>
        <v>1.004117423911457</v>
      </c>
      <c r="Q24" s="16">
        <f t="shared" si="10"/>
        <v>1.9929650834193957E-2</v>
      </c>
      <c r="R24" s="15">
        <f t="shared" si="11"/>
        <v>1.004117423911457</v>
      </c>
      <c r="S24" s="16">
        <f t="shared" si="12"/>
        <v>0.41174239114569744</v>
      </c>
      <c r="V24" s="31" t="s">
        <v>1</v>
      </c>
      <c r="W24" s="30">
        <f>INDEX(B2:S504,MATCH(W23,C2:C504,0),MATCH("Data",B2:S2,0))</f>
        <v>44412</v>
      </c>
      <c r="AA24" s="9">
        <v>4.4000000000000004</v>
      </c>
      <c r="AB24" s="9">
        <v>5.15</v>
      </c>
      <c r="AC24" s="9">
        <v>7.15</v>
      </c>
    </row>
    <row r="25" spans="1:29" x14ac:dyDescent="0.3">
      <c r="A25">
        <f t="shared" si="2"/>
        <v>23</v>
      </c>
      <c r="B25" s="7">
        <v>44441</v>
      </c>
      <c r="C25" s="8">
        <v>9.8020999999999994</v>
      </c>
      <c r="D25" s="34">
        <v>1022.484123</v>
      </c>
      <c r="E25" s="34">
        <v>0</v>
      </c>
      <c r="F25" s="34"/>
      <c r="G25" s="35">
        <f t="shared" si="0"/>
        <v>1022.484123</v>
      </c>
      <c r="H25" s="12">
        <f t="shared" si="3"/>
        <v>-0.53173795813462599</v>
      </c>
      <c r="I25" s="11">
        <f t="shared" si="4"/>
        <v>0.98208927289578041</v>
      </c>
      <c r="J25" s="12">
        <f t="shared" si="5"/>
        <v>-1.7910727104219593</v>
      </c>
      <c r="K25" s="40">
        <f t="shared" si="6"/>
        <v>1022.484123</v>
      </c>
      <c r="L25" s="42">
        <f t="shared" si="7"/>
        <v>-0.53173795813462599</v>
      </c>
      <c r="M25" s="41">
        <f t="shared" si="8"/>
        <v>0.98208927289578041</v>
      </c>
      <c r="N25" s="42">
        <f t="shared" si="9"/>
        <v>-1.7910727104219593</v>
      </c>
      <c r="O25" s="9">
        <v>5.15</v>
      </c>
      <c r="P25" s="15">
        <f t="shared" si="1"/>
        <v>1.0043175410080079</v>
      </c>
      <c r="Q25" s="16">
        <f t="shared" si="10"/>
        <v>1.9929650834193957E-2</v>
      </c>
      <c r="R25" s="15">
        <f t="shared" si="11"/>
        <v>1.0043175410080079</v>
      </c>
      <c r="S25" s="16">
        <f t="shared" si="12"/>
        <v>0.43175410080078525</v>
      </c>
      <c r="V25" s="29" t="s">
        <v>21</v>
      </c>
      <c r="W25" s="12">
        <f>+W21-W23</f>
        <v>4.7965</v>
      </c>
      <c r="AA25" s="9">
        <v>4.4000000000000004</v>
      </c>
      <c r="AB25" s="9">
        <v>5.15</v>
      </c>
      <c r="AC25" s="9">
        <v>7.15</v>
      </c>
    </row>
    <row r="26" spans="1:29" x14ac:dyDescent="0.3">
      <c r="A26">
        <f t="shared" si="2"/>
        <v>24</v>
      </c>
      <c r="B26" s="7">
        <v>44442</v>
      </c>
      <c r="C26" s="8">
        <v>9.8507999999999996</v>
      </c>
      <c r="D26" s="34">
        <v>1021.5645919999999</v>
      </c>
      <c r="E26" s="34">
        <v>0</v>
      </c>
      <c r="F26" s="34"/>
      <c r="G26" s="35">
        <f t="shared" si="0"/>
        <v>1021.5645919999999</v>
      </c>
      <c r="H26" s="12">
        <f t="shared" si="3"/>
        <v>-8.9931078567950795E-2</v>
      </c>
      <c r="I26" s="11">
        <f t="shared" si="4"/>
        <v>0.98120606942016508</v>
      </c>
      <c r="J26" s="12">
        <f t="shared" si="5"/>
        <v>-1.8793930579834917</v>
      </c>
      <c r="K26" s="40">
        <f t="shared" si="6"/>
        <v>1021.5645919999999</v>
      </c>
      <c r="L26" s="42">
        <f t="shared" si="7"/>
        <v>-8.9931078567950795E-2</v>
      </c>
      <c r="M26" s="41">
        <f t="shared" si="8"/>
        <v>0.98120606942016508</v>
      </c>
      <c r="N26" s="42">
        <f t="shared" si="9"/>
        <v>-1.8793930579834917</v>
      </c>
      <c r="O26" s="9">
        <v>5.15</v>
      </c>
      <c r="P26" s="15">
        <f t="shared" si="1"/>
        <v>1.0045176979871973</v>
      </c>
      <c r="Q26" s="16">
        <f t="shared" si="10"/>
        <v>1.9929650834193957E-2</v>
      </c>
      <c r="R26" s="15">
        <f t="shared" si="11"/>
        <v>1.0045176979871973</v>
      </c>
      <c r="S26" s="16">
        <f t="shared" si="12"/>
        <v>0.45176979871972556</v>
      </c>
      <c r="V26" s="25" t="s">
        <v>20</v>
      </c>
      <c r="W26" s="12">
        <f>AVERAGE(C3:C504)</f>
        <v>11.603311217948718</v>
      </c>
      <c r="AA26" s="9">
        <v>4.4000000000000004</v>
      </c>
      <c r="AB26" s="9">
        <v>5.15</v>
      </c>
      <c r="AC26" s="9">
        <v>7.15</v>
      </c>
    </row>
    <row r="27" spans="1:29" x14ac:dyDescent="0.3">
      <c r="A27">
        <f t="shared" si="2"/>
        <v>25</v>
      </c>
      <c r="B27" s="7">
        <v>44445</v>
      </c>
      <c r="C27" s="8">
        <v>9.8209999999999997</v>
      </c>
      <c r="D27" s="34">
        <v>1022.739323</v>
      </c>
      <c r="E27" s="34">
        <v>0</v>
      </c>
      <c r="F27" s="34"/>
      <c r="G27" s="35">
        <f t="shared" si="0"/>
        <v>1022.739323</v>
      </c>
      <c r="H27" s="12">
        <f t="shared" si="3"/>
        <v>0.11499331605651086</v>
      </c>
      <c r="I27" s="11">
        <f t="shared" si="4"/>
        <v>0.98233439081673912</v>
      </c>
      <c r="J27" s="12">
        <f t="shared" si="5"/>
        <v>-1.7665609183260877</v>
      </c>
      <c r="K27" s="40">
        <f t="shared" si="6"/>
        <v>1022.739323</v>
      </c>
      <c r="L27" s="42">
        <f t="shared" si="7"/>
        <v>0.11499331605651086</v>
      </c>
      <c r="M27" s="41">
        <f t="shared" si="8"/>
        <v>0.98233439081673912</v>
      </c>
      <c r="N27" s="42">
        <f t="shared" si="9"/>
        <v>-1.7665609183260877</v>
      </c>
      <c r="O27" s="9">
        <v>5.15</v>
      </c>
      <c r="P27" s="15">
        <f t="shared" si="1"/>
        <v>1.0047178948569737</v>
      </c>
      <c r="Q27" s="16">
        <f t="shared" si="10"/>
        <v>1.9929650834193957E-2</v>
      </c>
      <c r="R27" s="15">
        <f t="shared" si="11"/>
        <v>1.0047178948569737</v>
      </c>
      <c r="S27" s="16">
        <f t="shared" si="12"/>
        <v>0.47178948569737145</v>
      </c>
      <c r="AA27" s="9">
        <v>4.4000000000000004</v>
      </c>
      <c r="AB27" s="9">
        <v>5.15</v>
      </c>
      <c r="AC27" s="9">
        <v>7.15</v>
      </c>
    </row>
    <row r="28" spans="1:29" x14ac:dyDescent="0.3">
      <c r="A28">
        <f t="shared" si="2"/>
        <v>26</v>
      </c>
      <c r="B28" s="7">
        <v>44447</v>
      </c>
      <c r="C28" s="8">
        <v>10.08</v>
      </c>
      <c r="D28" s="34">
        <v>1016.257171</v>
      </c>
      <c r="E28" s="34">
        <v>0</v>
      </c>
      <c r="F28" s="34"/>
      <c r="G28" s="35">
        <f t="shared" si="0"/>
        <v>1016.257171</v>
      </c>
      <c r="H28" s="12">
        <f t="shared" si="3"/>
        <v>-0.63380295000156073</v>
      </c>
      <c r="I28" s="11">
        <f t="shared" si="4"/>
        <v>0.97610832646886281</v>
      </c>
      <c r="J28" s="12">
        <f t="shared" si="5"/>
        <v>-2.3891673531137192</v>
      </c>
      <c r="K28" s="40">
        <f t="shared" si="6"/>
        <v>1016.257171</v>
      </c>
      <c r="L28" s="42">
        <f t="shared" si="7"/>
        <v>-0.63380295000156073</v>
      </c>
      <c r="M28" s="41">
        <f t="shared" si="8"/>
        <v>0.97610832646886281</v>
      </c>
      <c r="N28" s="42">
        <f t="shared" si="9"/>
        <v>-2.3891673531137192</v>
      </c>
      <c r="O28" s="9">
        <v>5.15</v>
      </c>
      <c r="P28" s="15">
        <f t="shared" si="1"/>
        <v>1.0049181316252873</v>
      </c>
      <c r="Q28" s="16">
        <f t="shared" si="10"/>
        <v>1.9929650834193957E-2</v>
      </c>
      <c r="R28" s="15">
        <f t="shared" si="11"/>
        <v>1.0049181316252873</v>
      </c>
      <c r="S28" s="16">
        <f t="shared" si="12"/>
        <v>0.49181316252873142</v>
      </c>
      <c r="AA28" s="9">
        <v>4.1500000000000004</v>
      </c>
      <c r="AB28" s="9">
        <v>5.15</v>
      </c>
      <c r="AC28" s="9">
        <v>7.15</v>
      </c>
    </row>
    <row r="29" spans="1:29" x14ac:dyDescent="0.3">
      <c r="A29">
        <f t="shared" si="2"/>
        <v>27</v>
      </c>
      <c r="B29" s="7">
        <v>44448</v>
      </c>
      <c r="C29" s="8">
        <v>10.277200000000001</v>
      </c>
      <c r="D29" s="34">
        <v>1011.469367</v>
      </c>
      <c r="E29" s="34">
        <v>0</v>
      </c>
      <c r="F29" s="34"/>
      <c r="G29" s="35">
        <f t="shared" si="0"/>
        <v>1011.469367</v>
      </c>
      <c r="H29" s="12">
        <f t="shared" si="3"/>
        <v>-0.47112130045672274</v>
      </c>
      <c r="I29" s="11">
        <f t="shared" si="4"/>
        <v>0.97150967222733631</v>
      </c>
      <c r="J29" s="12">
        <f t="shared" si="5"/>
        <v>-2.8490327772663693</v>
      </c>
      <c r="K29" s="40">
        <f t="shared" si="6"/>
        <v>1011.469367</v>
      </c>
      <c r="L29" s="42">
        <f t="shared" si="7"/>
        <v>-0.47112130045672274</v>
      </c>
      <c r="M29" s="41">
        <f t="shared" si="8"/>
        <v>0.97150967222733631</v>
      </c>
      <c r="N29" s="42">
        <f t="shared" si="9"/>
        <v>-2.8490327772663693</v>
      </c>
      <c r="O29" s="9">
        <v>5.15</v>
      </c>
      <c r="P29" s="15">
        <f t="shared" si="1"/>
        <v>1.0051184083000897</v>
      </c>
      <c r="Q29" s="16">
        <f t="shared" si="10"/>
        <v>1.9929650834193957E-2</v>
      </c>
      <c r="R29" s="15">
        <f t="shared" si="11"/>
        <v>1.0051184083000897</v>
      </c>
      <c r="S29" s="16">
        <f t="shared" si="12"/>
        <v>0.51184083000896941</v>
      </c>
      <c r="AA29" s="9">
        <v>4.1500000000000004</v>
      </c>
      <c r="AB29" s="9">
        <v>5.15</v>
      </c>
      <c r="AC29" s="9">
        <v>7.15</v>
      </c>
    </row>
    <row r="30" spans="1:29" x14ac:dyDescent="0.3">
      <c r="A30">
        <f t="shared" si="2"/>
        <v>28</v>
      </c>
      <c r="B30" s="7">
        <v>44449</v>
      </c>
      <c r="C30" s="8">
        <v>10.1831</v>
      </c>
      <c r="D30" s="34">
        <v>1014.324338</v>
      </c>
      <c r="E30" s="34">
        <v>0</v>
      </c>
      <c r="F30" s="34"/>
      <c r="G30" s="35">
        <f t="shared" si="0"/>
        <v>1014.324338</v>
      </c>
      <c r="H30" s="12">
        <f t="shared" si="3"/>
        <v>0.28225975923203972</v>
      </c>
      <c r="I30" s="11">
        <f t="shared" si="4"/>
        <v>0.97425185308908113</v>
      </c>
      <c r="J30" s="12">
        <f t="shared" si="5"/>
        <v>-2.5748146910918868</v>
      </c>
      <c r="K30" s="40">
        <f t="shared" si="6"/>
        <v>1014.324338</v>
      </c>
      <c r="L30" s="42">
        <f t="shared" si="7"/>
        <v>0.28225975923203972</v>
      </c>
      <c r="M30" s="41">
        <f t="shared" si="8"/>
        <v>0.97425185308908113</v>
      </c>
      <c r="N30" s="42">
        <f t="shared" si="9"/>
        <v>-2.5748146910918868</v>
      </c>
      <c r="O30" s="9">
        <v>5.15</v>
      </c>
      <c r="P30" s="15">
        <f t="shared" si="1"/>
        <v>1.005318724889334</v>
      </c>
      <c r="Q30" s="16">
        <f t="shared" si="10"/>
        <v>1.9929650834193957E-2</v>
      </c>
      <c r="R30" s="15">
        <f t="shared" si="11"/>
        <v>1.005318724889334</v>
      </c>
      <c r="S30" s="16">
        <f t="shared" si="12"/>
        <v>0.53187248893340477</v>
      </c>
      <c r="AA30" s="9">
        <v>4.1500000000000004</v>
      </c>
      <c r="AB30" s="9">
        <v>5.15</v>
      </c>
      <c r="AC30" s="9">
        <v>7.15</v>
      </c>
    </row>
    <row r="31" spans="1:29" x14ac:dyDescent="0.3">
      <c r="A31">
        <f t="shared" si="2"/>
        <v>29</v>
      </c>
      <c r="B31" s="7">
        <v>44452</v>
      </c>
      <c r="C31" s="8">
        <v>10.130000000000001</v>
      </c>
      <c r="D31" s="34">
        <v>1016.106593</v>
      </c>
      <c r="E31" s="34">
        <v>0</v>
      </c>
      <c r="F31" s="34"/>
      <c r="G31" s="35">
        <f t="shared" si="0"/>
        <v>1016.106593</v>
      </c>
      <c r="H31" s="12">
        <f t="shared" si="3"/>
        <v>0.17570859075650702</v>
      </c>
      <c r="I31" s="11">
        <f t="shared" si="4"/>
        <v>0.97596369729056309</v>
      </c>
      <c r="J31" s="12">
        <f t="shared" si="5"/>
        <v>-2.4036302709436907</v>
      </c>
      <c r="K31" s="40">
        <f t="shared" si="6"/>
        <v>1016.106593</v>
      </c>
      <c r="L31" s="42">
        <f t="shared" si="7"/>
        <v>0.17570859075650702</v>
      </c>
      <c r="M31" s="41">
        <f t="shared" si="8"/>
        <v>0.97596369729056309</v>
      </c>
      <c r="N31" s="42">
        <f t="shared" si="9"/>
        <v>-2.4036302709436907</v>
      </c>
      <c r="O31" s="9">
        <v>5.15</v>
      </c>
      <c r="P31" s="15">
        <f t="shared" si="1"/>
        <v>1.0055190814009753</v>
      </c>
      <c r="Q31" s="16">
        <f t="shared" si="10"/>
        <v>1.9929650834193957E-2</v>
      </c>
      <c r="R31" s="15">
        <f t="shared" si="11"/>
        <v>1.0055190814009753</v>
      </c>
      <c r="S31" s="16">
        <f t="shared" si="12"/>
        <v>0.55190814009753453</v>
      </c>
      <c r="AA31" s="9">
        <v>4.1500000000000004</v>
      </c>
      <c r="AB31" s="9">
        <v>5.15</v>
      </c>
      <c r="AC31" s="9">
        <v>7.15</v>
      </c>
    </row>
    <row r="32" spans="1:29" x14ac:dyDescent="0.3">
      <c r="A32">
        <f t="shared" si="2"/>
        <v>30</v>
      </c>
      <c r="B32" s="7">
        <v>44453</v>
      </c>
      <c r="C32" s="8">
        <v>10.033200000000001</v>
      </c>
      <c r="D32" s="34">
        <v>1019.037605</v>
      </c>
      <c r="E32" s="34">
        <v>0</v>
      </c>
      <c r="F32" s="34"/>
      <c r="G32" s="35">
        <f t="shared" si="0"/>
        <v>1019.037605</v>
      </c>
      <c r="H32" s="12">
        <f t="shared" si="3"/>
        <v>0.2884551699784188</v>
      </c>
      <c r="I32" s="11">
        <f t="shared" si="4"/>
        <v>0.97877891503251024</v>
      </c>
      <c r="J32" s="12">
        <f t="shared" si="5"/>
        <v>-2.1221084967489756</v>
      </c>
      <c r="K32" s="40">
        <f t="shared" si="6"/>
        <v>1019.037605</v>
      </c>
      <c r="L32" s="42">
        <f t="shared" si="7"/>
        <v>0.2884551699784188</v>
      </c>
      <c r="M32" s="41">
        <f t="shared" si="8"/>
        <v>0.97877891503251024</v>
      </c>
      <c r="N32" s="42">
        <f t="shared" si="9"/>
        <v>-2.1221084967489756</v>
      </c>
      <c r="O32" s="9">
        <v>5.15</v>
      </c>
      <c r="P32" s="15">
        <f t="shared" si="1"/>
        <v>1.0057194778429697</v>
      </c>
      <c r="Q32" s="16">
        <f t="shared" si="10"/>
        <v>1.9929650834193957E-2</v>
      </c>
      <c r="R32" s="15">
        <f t="shared" si="11"/>
        <v>1.0057194778429697</v>
      </c>
      <c r="S32" s="16">
        <f t="shared" si="12"/>
        <v>0.57194778429696669</v>
      </c>
      <c r="AA32" s="9">
        <v>4.1500000000000004</v>
      </c>
      <c r="AB32" s="9">
        <v>5.15</v>
      </c>
      <c r="AC32" s="9">
        <v>7.15</v>
      </c>
    </row>
    <row r="33" spans="1:29" x14ac:dyDescent="0.3">
      <c r="A33">
        <f t="shared" si="2"/>
        <v>31</v>
      </c>
      <c r="B33" s="7">
        <v>44454</v>
      </c>
      <c r="C33" s="8">
        <v>10.1212</v>
      </c>
      <c r="D33" s="34">
        <v>1017.115494</v>
      </c>
      <c r="E33" s="34">
        <v>0</v>
      </c>
      <c r="F33" s="34"/>
      <c r="G33" s="35">
        <f t="shared" si="0"/>
        <v>1017.115494</v>
      </c>
      <c r="H33" s="12">
        <f t="shared" si="3"/>
        <v>-0.18862022270512702</v>
      </c>
      <c r="I33" s="11">
        <f t="shared" si="4"/>
        <v>0.97693274006318509</v>
      </c>
      <c r="J33" s="12">
        <f t="shared" si="5"/>
        <v>-2.306725993681491</v>
      </c>
      <c r="K33" s="40">
        <f t="shared" si="6"/>
        <v>1017.115494</v>
      </c>
      <c r="L33" s="42">
        <f t="shared" si="7"/>
        <v>-0.18862022270512702</v>
      </c>
      <c r="M33" s="41">
        <f t="shared" si="8"/>
        <v>0.97693274006318509</v>
      </c>
      <c r="N33" s="42">
        <f t="shared" si="9"/>
        <v>-2.306725993681491</v>
      </c>
      <c r="O33" s="9">
        <v>5.15</v>
      </c>
      <c r="P33" s="15">
        <f t="shared" si="1"/>
        <v>1.0059199142232753</v>
      </c>
      <c r="Q33" s="16">
        <f t="shared" si="10"/>
        <v>1.9929650834193957E-2</v>
      </c>
      <c r="R33" s="15">
        <f t="shared" si="11"/>
        <v>1.0059199142232753</v>
      </c>
      <c r="S33" s="16">
        <f t="shared" si="12"/>
        <v>0.59199142232753132</v>
      </c>
      <c r="AA33" s="9">
        <v>4.1500000000000004</v>
      </c>
      <c r="AB33" s="9">
        <v>5.15</v>
      </c>
      <c r="AC33" s="9">
        <v>7.15</v>
      </c>
    </row>
    <row r="34" spans="1:29" x14ac:dyDescent="0.3">
      <c r="A34">
        <f t="shared" si="2"/>
        <v>32</v>
      </c>
      <c r="B34" s="7">
        <v>44455</v>
      </c>
      <c r="C34" s="8">
        <v>10.118399999999999</v>
      </c>
      <c r="D34" s="34">
        <v>1017.577972</v>
      </c>
      <c r="E34" s="34">
        <v>0</v>
      </c>
      <c r="F34" s="34"/>
      <c r="G34" s="35">
        <f t="shared" si="0"/>
        <v>1017.577972</v>
      </c>
      <c r="H34" s="12">
        <f t="shared" si="3"/>
        <v>4.5469565917355403E-2</v>
      </c>
      <c r="I34" s="11">
        <f t="shared" si="4"/>
        <v>0.97737694713939638</v>
      </c>
      <c r="J34" s="12">
        <f t="shared" si="5"/>
        <v>-2.2623052860603621</v>
      </c>
      <c r="K34" s="40">
        <f t="shared" si="6"/>
        <v>1017.577972</v>
      </c>
      <c r="L34" s="42">
        <f t="shared" si="7"/>
        <v>4.5469565917355403E-2</v>
      </c>
      <c r="M34" s="41">
        <f t="shared" si="8"/>
        <v>0.97737694713939638</v>
      </c>
      <c r="N34" s="42">
        <f t="shared" si="9"/>
        <v>-2.2623052860603621</v>
      </c>
      <c r="O34" s="9">
        <v>5.15</v>
      </c>
      <c r="P34" s="15">
        <f t="shared" si="1"/>
        <v>1.0061203905498517</v>
      </c>
      <c r="Q34" s="16">
        <f t="shared" si="10"/>
        <v>1.9929650834193957E-2</v>
      </c>
      <c r="R34" s="15">
        <f t="shared" si="11"/>
        <v>1.0061203905498517</v>
      </c>
      <c r="S34" s="16">
        <f t="shared" si="12"/>
        <v>0.61203905498516953</v>
      </c>
      <c r="AA34" s="9">
        <v>4.1500000000000004</v>
      </c>
      <c r="AB34" s="9">
        <v>5.15</v>
      </c>
      <c r="AC34" s="9">
        <v>7.15</v>
      </c>
    </row>
    <row r="35" spans="1:29" x14ac:dyDescent="0.3">
      <c r="A35">
        <f t="shared" si="2"/>
        <v>33</v>
      </c>
      <c r="B35" s="7">
        <v>44456</v>
      </c>
      <c r="C35" s="8">
        <v>10.199400000000001</v>
      </c>
      <c r="D35" s="34">
        <v>1015.85288</v>
      </c>
      <c r="E35" s="34">
        <v>0</v>
      </c>
      <c r="F35" s="34"/>
      <c r="G35" s="35">
        <f t="shared" si="0"/>
        <v>1015.85288</v>
      </c>
      <c r="H35" s="12">
        <f t="shared" si="3"/>
        <v>-0.16952922011562732</v>
      </c>
      <c r="I35" s="11">
        <f t="shared" si="4"/>
        <v>0.97572000762332101</v>
      </c>
      <c r="J35" s="12">
        <f t="shared" si="5"/>
        <v>-2.4279992376678994</v>
      </c>
      <c r="K35" s="40">
        <f t="shared" si="6"/>
        <v>1015.85288</v>
      </c>
      <c r="L35" s="42">
        <f t="shared" si="7"/>
        <v>-0.16952922011562732</v>
      </c>
      <c r="M35" s="41">
        <f t="shared" si="8"/>
        <v>0.97572000762332101</v>
      </c>
      <c r="N35" s="42">
        <f t="shared" si="9"/>
        <v>-2.4279992376678994</v>
      </c>
      <c r="O35" s="9">
        <v>5.15</v>
      </c>
      <c r="P35" s="15">
        <f t="shared" si="1"/>
        <v>1.00632090683066</v>
      </c>
      <c r="Q35" s="16">
        <f t="shared" si="10"/>
        <v>1.9929650834193957E-2</v>
      </c>
      <c r="R35" s="15">
        <f t="shared" si="11"/>
        <v>1.00632090683066</v>
      </c>
      <c r="S35" s="16">
        <f t="shared" si="12"/>
        <v>0.63209068306600003</v>
      </c>
      <c r="AA35" s="9">
        <v>4.1500000000000004</v>
      </c>
      <c r="AB35" s="9">
        <v>5.15</v>
      </c>
      <c r="AC35" s="9">
        <v>7.15</v>
      </c>
    </row>
    <row r="36" spans="1:29" x14ac:dyDescent="0.3">
      <c r="A36">
        <f t="shared" si="2"/>
        <v>34</v>
      </c>
      <c r="B36" s="7">
        <v>44459</v>
      </c>
      <c r="C36" s="8">
        <v>10.119999999999999</v>
      </c>
      <c r="D36" s="34">
        <v>1018.3149</v>
      </c>
      <c r="E36" s="34">
        <v>0</v>
      </c>
      <c r="F36" s="34"/>
      <c r="G36" s="35">
        <f t="shared" si="0"/>
        <v>1018.3149</v>
      </c>
      <c r="H36" s="12">
        <f t="shared" si="3"/>
        <v>0.24235989762610988</v>
      </c>
      <c r="I36" s="11">
        <f t="shared" si="4"/>
        <v>0.97808476163491431</v>
      </c>
      <c r="J36" s="12">
        <f t="shared" si="5"/>
        <v>-2.1915238365085687</v>
      </c>
      <c r="K36" s="40">
        <f t="shared" si="6"/>
        <v>1018.3149</v>
      </c>
      <c r="L36" s="42">
        <f t="shared" si="7"/>
        <v>0.24235989762610988</v>
      </c>
      <c r="M36" s="41">
        <f t="shared" si="8"/>
        <v>0.97808476163491431</v>
      </c>
      <c r="N36" s="42">
        <f t="shared" si="9"/>
        <v>-2.1915238365085687</v>
      </c>
      <c r="O36" s="9">
        <v>5.15</v>
      </c>
      <c r="P36" s="15">
        <f t="shared" si="1"/>
        <v>1.0065214630736627</v>
      </c>
      <c r="Q36" s="16">
        <f t="shared" si="10"/>
        <v>1.9929650834193957E-2</v>
      </c>
      <c r="R36" s="15">
        <f t="shared" si="11"/>
        <v>1.0065214630736627</v>
      </c>
      <c r="S36" s="16">
        <f t="shared" si="12"/>
        <v>0.65214630736627477</v>
      </c>
      <c r="AA36" s="9">
        <v>4.1500000000000004</v>
      </c>
      <c r="AB36" s="9">
        <v>5.15</v>
      </c>
      <c r="AC36" s="9">
        <v>7.15</v>
      </c>
    </row>
    <row r="37" spans="1:29" x14ac:dyDescent="0.3">
      <c r="A37">
        <f t="shared" si="2"/>
        <v>35</v>
      </c>
      <c r="B37" s="7">
        <v>44460</v>
      </c>
      <c r="C37" s="8">
        <v>9.83</v>
      </c>
      <c r="D37" s="34">
        <v>1026.31107</v>
      </c>
      <c r="E37" s="34">
        <v>0</v>
      </c>
      <c r="F37" s="34"/>
      <c r="G37" s="35">
        <f t="shared" si="0"/>
        <v>1026.31107</v>
      </c>
      <c r="H37" s="12">
        <f t="shared" si="3"/>
        <v>0.78523549051476849</v>
      </c>
      <c r="I37" s="11">
        <f t="shared" si="4"/>
        <v>0.98576503031058849</v>
      </c>
      <c r="J37" s="12">
        <f t="shared" si="5"/>
        <v>-1.4234969689411514</v>
      </c>
      <c r="K37" s="40">
        <f t="shared" si="6"/>
        <v>1026.31107</v>
      </c>
      <c r="L37" s="42">
        <f t="shared" si="7"/>
        <v>0.78523549051476849</v>
      </c>
      <c r="M37" s="41">
        <f t="shared" si="8"/>
        <v>0.98576503031058849</v>
      </c>
      <c r="N37" s="42">
        <f t="shared" si="9"/>
        <v>-1.4234969689411514</v>
      </c>
      <c r="O37" s="9">
        <v>5.15</v>
      </c>
      <c r="P37" s="15">
        <f t="shared" si="1"/>
        <v>1.0067220592868245</v>
      </c>
      <c r="Q37" s="16">
        <f t="shared" si="10"/>
        <v>1.9929650834193957E-2</v>
      </c>
      <c r="R37" s="15">
        <f t="shared" si="11"/>
        <v>1.0067220592868245</v>
      </c>
      <c r="S37" s="16">
        <f t="shared" si="12"/>
        <v>0.67220592868244555</v>
      </c>
      <c r="AA37" s="9">
        <v>4.1500000000000004</v>
      </c>
      <c r="AB37" s="9">
        <v>5.15</v>
      </c>
      <c r="AC37" s="9">
        <v>7.15</v>
      </c>
    </row>
    <row r="38" spans="1:29" x14ac:dyDescent="0.3">
      <c r="A38">
        <f t="shared" si="2"/>
        <v>36</v>
      </c>
      <c r="B38" s="7">
        <v>44461</v>
      </c>
      <c r="C38" s="8">
        <v>9.7897999999999996</v>
      </c>
      <c r="D38" s="34">
        <v>1027.7528500000001</v>
      </c>
      <c r="E38" s="34">
        <v>0</v>
      </c>
      <c r="F38" s="34"/>
      <c r="G38" s="35">
        <f t="shared" si="0"/>
        <v>1027.7528500000001</v>
      </c>
      <c r="H38" s="12">
        <f t="shared" si="3"/>
        <v>0.14048177420518115</v>
      </c>
      <c r="I38" s="11">
        <f t="shared" si="4"/>
        <v>0.98714985051466309</v>
      </c>
      <c r="J38" s="12">
        <f t="shared" si="5"/>
        <v>-1.2850149485336915</v>
      </c>
      <c r="K38" s="40">
        <f t="shared" si="6"/>
        <v>1027.7528500000001</v>
      </c>
      <c r="L38" s="42">
        <f t="shared" si="7"/>
        <v>0.14048177420518115</v>
      </c>
      <c r="M38" s="41">
        <f t="shared" si="8"/>
        <v>0.98714985051466309</v>
      </c>
      <c r="N38" s="42">
        <f t="shared" si="9"/>
        <v>-1.2850149485336915</v>
      </c>
      <c r="O38" s="9">
        <v>5.15</v>
      </c>
      <c r="P38" s="15">
        <f t="shared" si="1"/>
        <v>1.0069226954781112</v>
      </c>
      <c r="Q38" s="16">
        <f t="shared" si="10"/>
        <v>1.9929650834193957E-2</v>
      </c>
      <c r="R38" s="15">
        <f t="shared" si="11"/>
        <v>1.0069226954781112</v>
      </c>
      <c r="S38" s="16">
        <f t="shared" si="12"/>
        <v>0.6922695478111196</v>
      </c>
      <c r="AA38" s="9">
        <v>4.1500000000000004</v>
      </c>
      <c r="AB38" s="9">
        <v>5.15</v>
      </c>
      <c r="AC38" s="9">
        <v>7.15</v>
      </c>
    </row>
    <row r="39" spans="1:29" x14ac:dyDescent="0.3">
      <c r="A39">
        <f t="shared" si="2"/>
        <v>37</v>
      </c>
      <c r="B39" s="7">
        <v>44462</v>
      </c>
      <c r="C39" s="8">
        <v>9.94</v>
      </c>
      <c r="D39" s="34">
        <v>1024.186134</v>
      </c>
      <c r="E39" s="34">
        <v>0</v>
      </c>
      <c r="F39" s="34"/>
      <c r="G39" s="35">
        <f t="shared" si="0"/>
        <v>1024.186134</v>
      </c>
      <c r="H39" s="12">
        <f t="shared" si="3"/>
        <v>-0.34704024415986856</v>
      </c>
      <c r="I39" s="11">
        <f t="shared" si="4"/>
        <v>0.98372404326321317</v>
      </c>
      <c r="J39" s="12">
        <f t="shared" si="5"/>
        <v>-1.6275956736786834</v>
      </c>
      <c r="K39" s="40">
        <f t="shared" si="6"/>
        <v>1024.186134</v>
      </c>
      <c r="L39" s="42">
        <f t="shared" si="7"/>
        <v>-0.34704024415986856</v>
      </c>
      <c r="M39" s="41">
        <f t="shared" si="8"/>
        <v>0.98372404326321317</v>
      </c>
      <c r="N39" s="42">
        <f t="shared" si="9"/>
        <v>-1.6275956736786834</v>
      </c>
      <c r="O39" s="9">
        <v>6.15</v>
      </c>
      <c r="P39" s="15">
        <f t="shared" si="1"/>
        <v>1.0071233716554902</v>
      </c>
      <c r="Q39" s="16">
        <f t="shared" si="10"/>
        <v>1.9929650834193957E-2</v>
      </c>
      <c r="R39" s="15">
        <f t="shared" si="11"/>
        <v>1.0071233716554902</v>
      </c>
      <c r="S39" s="16">
        <f t="shared" si="12"/>
        <v>0.71233716554901516</v>
      </c>
      <c r="AA39" s="9">
        <v>4.1500000000000004</v>
      </c>
      <c r="AB39" s="9">
        <v>6.15</v>
      </c>
      <c r="AC39" s="9">
        <v>8.15</v>
      </c>
    </row>
    <row r="40" spans="1:29" x14ac:dyDescent="0.3">
      <c r="A40">
        <f t="shared" si="2"/>
        <v>38</v>
      </c>
      <c r="B40" s="7">
        <v>44463</v>
      </c>
      <c r="C40" s="8">
        <v>10.042299999999999</v>
      </c>
      <c r="D40" s="34">
        <v>1021.897995</v>
      </c>
      <c r="E40" s="34">
        <v>0</v>
      </c>
      <c r="F40" s="34"/>
      <c r="G40" s="35">
        <f t="shared" si="0"/>
        <v>1021.897995</v>
      </c>
      <c r="H40" s="12">
        <f t="shared" si="3"/>
        <v>-0.22341046456697544</v>
      </c>
      <c r="I40" s="11">
        <f t="shared" si="4"/>
        <v>0.98152630080810177</v>
      </c>
      <c r="J40" s="12">
        <f t="shared" si="5"/>
        <v>-1.847369919189823</v>
      </c>
      <c r="K40" s="40">
        <f t="shared" si="6"/>
        <v>1021.897995</v>
      </c>
      <c r="L40" s="42">
        <f t="shared" si="7"/>
        <v>-0.22341046456697544</v>
      </c>
      <c r="M40" s="41">
        <f t="shared" si="8"/>
        <v>0.98152630080810177</v>
      </c>
      <c r="N40" s="42">
        <f t="shared" si="9"/>
        <v>-1.847369919189823</v>
      </c>
      <c r="O40" s="9">
        <v>6.15</v>
      </c>
      <c r="P40" s="15">
        <f t="shared" si="1"/>
        <v>1.0073619242938032</v>
      </c>
      <c r="Q40" s="16">
        <f t="shared" si="10"/>
        <v>2.3686535833333799E-2</v>
      </c>
      <c r="R40" s="15">
        <f t="shared" si="11"/>
        <v>1.0073619242938032</v>
      </c>
      <c r="S40" s="16">
        <f t="shared" si="12"/>
        <v>0.73619242938032237</v>
      </c>
      <c r="AA40" s="9">
        <v>4.1500000000000004</v>
      </c>
      <c r="AB40" s="9">
        <v>6.15</v>
      </c>
      <c r="AC40" s="9">
        <v>8.15</v>
      </c>
    </row>
    <row r="41" spans="1:29" x14ac:dyDescent="0.3">
      <c r="A41">
        <f t="shared" si="2"/>
        <v>39</v>
      </c>
      <c r="B41" s="7">
        <v>44466</v>
      </c>
      <c r="C41" s="8">
        <v>10.148099999999999</v>
      </c>
      <c r="D41" s="34">
        <v>1019.534824</v>
      </c>
      <c r="E41" s="34">
        <v>0</v>
      </c>
      <c r="F41" s="34"/>
      <c r="G41" s="35">
        <f t="shared" si="0"/>
        <v>1019.534824</v>
      </c>
      <c r="H41" s="12">
        <f t="shared" si="3"/>
        <v>-0.23125312032734602</v>
      </c>
      <c r="I41" s="11">
        <f t="shared" si="4"/>
        <v>0.97925649061064945</v>
      </c>
      <c r="J41" s="12">
        <f t="shared" si="5"/>
        <v>-2.0743509389350545</v>
      </c>
      <c r="K41" s="40">
        <f t="shared" si="6"/>
        <v>1019.534824</v>
      </c>
      <c r="L41" s="42">
        <f t="shared" si="7"/>
        <v>-0.23125312032734602</v>
      </c>
      <c r="M41" s="41">
        <f t="shared" si="8"/>
        <v>0.97925649061064945</v>
      </c>
      <c r="N41" s="42">
        <f t="shared" si="9"/>
        <v>-2.0743509389350545</v>
      </c>
      <c r="O41" s="9">
        <v>6.15</v>
      </c>
      <c r="P41" s="15">
        <f t="shared" si="1"/>
        <v>1.0076005334369724</v>
      </c>
      <c r="Q41" s="16">
        <f t="shared" si="10"/>
        <v>2.3686535833333799E-2</v>
      </c>
      <c r="R41" s="15">
        <f t="shared" si="11"/>
        <v>1.0076005334369724</v>
      </c>
      <c r="S41" s="16">
        <f t="shared" si="12"/>
        <v>0.76005334369724231</v>
      </c>
      <c r="AA41" s="9">
        <v>4.1500000000000004</v>
      </c>
      <c r="AB41" s="9">
        <v>6.15</v>
      </c>
      <c r="AC41" s="9">
        <v>8.15</v>
      </c>
    </row>
    <row r="42" spans="1:29" x14ac:dyDescent="0.3">
      <c r="A42">
        <f t="shared" si="2"/>
        <v>40</v>
      </c>
      <c r="B42" s="7">
        <v>44467</v>
      </c>
      <c r="C42" s="8">
        <v>10.2561</v>
      </c>
      <c r="D42" s="34">
        <v>1017.131441</v>
      </c>
      <c r="E42" s="34">
        <v>0</v>
      </c>
      <c r="F42" s="34"/>
      <c r="G42" s="35">
        <f t="shared" si="0"/>
        <v>1017.131441</v>
      </c>
      <c r="H42" s="12">
        <f t="shared" si="3"/>
        <v>-0.23573329163693035</v>
      </c>
      <c r="I42" s="11">
        <f t="shared" si="4"/>
        <v>0.97694805705176468</v>
      </c>
      <c r="J42" s="12">
        <f t="shared" si="5"/>
        <v>-2.3051942948235316</v>
      </c>
      <c r="K42" s="40">
        <f t="shared" si="6"/>
        <v>1017.131441</v>
      </c>
      <c r="L42" s="42">
        <f t="shared" si="7"/>
        <v>-0.23573329163693035</v>
      </c>
      <c r="M42" s="41">
        <f t="shared" si="8"/>
        <v>0.97694805705176468</v>
      </c>
      <c r="N42" s="42">
        <f t="shared" si="9"/>
        <v>-2.3051942948235316</v>
      </c>
      <c r="O42" s="9">
        <v>6.15</v>
      </c>
      <c r="P42" s="15">
        <f t="shared" si="1"/>
        <v>1.0078391990983819</v>
      </c>
      <c r="Q42" s="16">
        <f t="shared" si="10"/>
        <v>2.3686535833333799E-2</v>
      </c>
      <c r="R42" s="15">
        <f t="shared" si="11"/>
        <v>1.0078391990983819</v>
      </c>
      <c r="S42" s="16">
        <f t="shared" si="12"/>
        <v>0.78391990983819326</v>
      </c>
      <c r="AA42" s="9">
        <v>4.1500000000000004</v>
      </c>
      <c r="AB42" s="9">
        <v>6.15</v>
      </c>
      <c r="AC42" s="9">
        <v>8.15</v>
      </c>
    </row>
    <row r="43" spans="1:29" x14ac:dyDescent="0.3">
      <c r="A43">
        <f t="shared" si="2"/>
        <v>41</v>
      </c>
      <c r="B43" s="7">
        <v>44468</v>
      </c>
      <c r="C43" s="8">
        <v>10.2036</v>
      </c>
      <c r="D43" s="34">
        <v>1018.881241</v>
      </c>
      <c r="E43" s="34">
        <v>0</v>
      </c>
      <c r="F43" s="34"/>
      <c r="G43" s="35">
        <f t="shared" si="0"/>
        <v>1018.881241</v>
      </c>
      <c r="H43" s="12">
        <f t="shared" si="3"/>
        <v>0.17203282972746425</v>
      </c>
      <c r="I43" s="11">
        <f t="shared" si="4"/>
        <v>0.97862872843927828</v>
      </c>
      <c r="J43" s="12">
        <f t="shared" si="5"/>
        <v>-2.1371271560721716</v>
      </c>
      <c r="K43" s="40">
        <f t="shared" si="6"/>
        <v>1018.881241</v>
      </c>
      <c r="L43" s="42">
        <f t="shared" si="7"/>
        <v>0.17203282972746425</v>
      </c>
      <c r="M43" s="41">
        <f t="shared" si="8"/>
        <v>0.97862872843927828</v>
      </c>
      <c r="N43" s="42">
        <f t="shared" si="9"/>
        <v>-2.1371271560721716</v>
      </c>
      <c r="O43" s="9">
        <v>6.15</v>
      </c>
      <c r="P43" s="15">
        <f t="shared" si="1"/>
        <v>1.0080779212914188</v>
      </c>
      <c r="Q43" s="16">
        <f t="shared" si="10"/>
        <v>2.3686535833333799E-2</v>
      </c>
      <c r="R43" s="15">
        <f t="shared" si="11"/>
        <v>1.0080779212914188</v>
      </c>
      <c r="S43" s="16">
        <f t="shared" si="12"/>
        <v>0.80779212914188214</v>
      </c>
      <c r="AA43" s="9">
        <v>4.1500000000000004</v>
      </c>
      <c r="AB43" s="9">
        <v>6.15</v>
      </c>
      <c r="AC43" s="9">
        <v>8.15</v>
      </c>
    </row>
    <row r="44" spans="1:29" x14ac:dyDescent="0.3">
      <c r="A44">
        <f t="shared" si="2"/>
        <v>42</v>
      </c>
      <c r="B44" s="7">
        <v>44469</v>
      </c>
      <c r="C44" s="8">
        <v>10.273999999999999</v>
      </c>
      <c r="D44" s="34">
        <v>1017.4587759999999</v>
      </c>
      <c r="E44" s="34">
        <v>0</v>
      </c>
      <c r="F44" s="34"/>
      <c r="G44" s="35">
        <f t="shared" si="0"/>
        <v>1017.4587759999999</v>
      </c>
      <c r="H44" s="12">
        <f t="shared" si="3"/>
        <v>-0.13961048086468253</v>
      </c>
      <c r="I44" s="11">
        <f t="shared" si="4"/>
        <v>0.97726246016562424</v>
      </c>
      <c r="J44" s="12">
        <f t="shared" si="5"/>
        <v>-2.2737539834375764</v>
      </c>
      <c r="K44" s="40">
        <f t="shared" si="6"/>
        <v>1017.4587759999999</v>
      </c>
      <c r="L44" s="42">
        <f t="shared" si="7"/>
        <v>-0.13961048086468253</v>
      </c>
      <c r="M44" s="41">
        <f t="shared" si="8"/>
        <v>0.97726246016562424</v>
      </c>
      <c r="N44" s="42">
        <f t="shared" si="9"/>
        <v>-2.2737539834375764</v>
      </c>
      <c r="O44" s="9">
        <v>6.15</v>
      </c>
      <c r="P44" s="15">
        <f t="shared" si="1"/>
        <v>1.0083167000294735</v>
      </c>
      <c r="Q44" s="16">
        <f t="shared" si="10"/>
        <v>2.3686535833333799E-2</v>
      </c>
      <c r="R44" s="15">
        <f t="shared" si="11"/>
        <v>1.0083167000294735</v>
      </c>
      <c r="S44" s="16">
        <f t="shared" si="12"/>
        <v>0.83167000294734894</v>
      </c>
      <c r="AA44" s="9">
        <v>4.1500000000000004</v>
      </c>
      <c r="AB44" s="9">
        <v>6.15</v>
      </c>
      <c r="AC44" s="9">
        <v>8.15</v>
      </c>
    </row>
    <row r="45" spans="1:29" x14ac:dyDescent="0.3">
      <c r="A45">
        <f t="shared" si="2"/>
        <v>43</v>
      </c>
      <c r="B45" s="7">
        <v>44470</v>
      </c>
      <c r="C45" s="8">
        <v>10.1518</v>
      </c>
      <c r="D45" s="34">
        <v>1021.004587</v>
      </c>
      <c r="E45" s="34">
        <v>0</v>
      </c>
      <c r="F45" s="34"/>
      <c r="G45" s="35">
        <f t="shared" si="0"/>
        <v>1021.004587</v>
      </c>
      <c r="H45" s="12">
        <f t="shared" si="3"/>
        <v>0.34849677290513803</v>
      </c>
      <c r="I45" s="11">
        <f t="shared" si="4"/>
        <v>0.98066818830211477</v>
      </c>
      <c r="J45" s="12">
        <f t="shared" si="5"/>
        <v>-1.9331811697885226</v>
      </c>
      <c r="K45" s="40">
        <f t="shared" si="6"/>
        <v>1021.004587</v>
      </c>
      <c r="L45" s="42">
        <f t="shared" si="7"/>
        <v>0.34849677290513803</v>
      </c>
      <c r="M45" s="41">
        <f t="shared" si="8"/>
        <v>0.98066818830211477</v>
      </c>
      <c r="N45" s="42">
        <f t="shared" si="9"/>
        <v>-1.9331811697885226</v>
      </c>
      <c r="O45" s="9">
        <v>6.15</v>
      </c>
      <c r="P45" s="15">
        <f t="shared" si="1"/>
        <v>1.0085555353259394</v>
      </c>
      <c r="Q45" s="16">
        <f t="shared" si="10"/>
        <v>2.3686535833333799E-2</v>
      </c>
      <c r="R45" s="15">
        <f t="shared" si="11"/>
        <v>1.0085555353259394</v>
      </c>
      <c r="S45" s="16">
        <f t="shared" si="12"/>
        <v>0.85555353259394451</v>
      </c>
      <c r="AA45" s="9">
        <v>4.1500000000000004</v>
      </c>
      <c r="AB45" s="9">
        <v>6.15</v>
      </c>
      <c r="AC45" s="9">
        <v>8.15</v>
      </c>
    </row>
    <row r="46" spans="1:29" x14ac:dyDescent="0.3">
      <c r="A46">
        <f t="shared" si="2"/>
        <v>44</v>
      </c>
      <c r="B46" s="7">
        <v>44473</v>
      </c>
      <c r="C46" s="8">
        <v>10.2111</v>
      </c>
      <c r="D46" s="34">
        <v>1019.867198</v>
      </c>
      <c r="E46" s="34">
        <v>0</v>
      </c>
      <c r="F46" s="34"/>
      <c r="G46" s="35">
        <f t="shared" si="0"/>
        <v>1019.867198</v>
      </c>
      <c r="H46" s="12">
        <f t="shared" si="3"/>
        <v>-0.11139900980680073</v>
      </c>
      <c r="I46" s="11">
        <f t="shared" si="4"/>
        <v>0.97957573365085593</v>
      </c>
      <c r="J46" s="12">
        <f t="shared" si="5"/>
        <v>-2.0424266349144071</v>
      </c>
      <c r="K46" s="40">
        <f t="shared" si="6"/>
        <v>1019.867198</v>
      </c>
      <c r="L46" s="42">
        <f t="shared" si="7"/>
        <v>-0.11139900980680073</v>
      </c>
      <c r="M46" s="41">
        <f t="shared" si="8"/>
        <v>0.97957573365085593</v>
      </c>
      <c r="N46" s="42">
        <f t="shared" si="9"/>
        <v>-2.0424266349144071</v>
      </c>
      <c r="O46" s="9">
        <v>6.15</v>
      </c>
      <c r="P46" s="15">
        <f t="shared" si="1"/>
        <v>1.0087944271942135</v>
      </c>
      <c r="Q46" s="16">
        <f t="shared" si="10"/>
        <v>2.3686535833333799E-2</v>
      </c>
      <c r="R46" s="15">
        <f t="shared" si="11"/>
        <v>1.0087944271942135</v>
      </c>
      <c r="S46" s="16">
        <f t="shared" si="12"/>
        <v>0.87944271942135277</v>
      </c>
      <c r="AA46" s="9">
        <v>4.1500000000000004</v>
      </c>
      <c r="AB46" s="9">
        <v>6.15</v>
      </c>
      <c r="AC46" s="9">
        <v>8.15</v>
      </c>
    </row>
    <row r="47" spans="1:29" x14ac:dyDescent="0.3">
      <c r="A47">
        <f t="shared" si="2"/>
        <v>45</v>
      </c>
      <c r="B47" s="7">
        <v>44474</v>
      </c>
      <c r="C47" s="8">
        <v>10.2607</v>
      </c>
      <c r="D47" s="34">
        <v>1018.985589</v>
      </c>
      <c r="E47" s="34">
        <v>0</v>
      </c>
      <c r="F47" s="34"/>
      <c r="G47" s="35">
        <f t="shared" si="0"/>
        <v>1018.985589</v>
      </c>
      <c r="H47" s="12">
        <f t="shared" si="3"/>
        <v>-8.6443509677425201E-2</v>
      </c>
      <c r="I47" s="11">
        <f t="shared" si="4"/>
        <v>0.97872895400673976</v>
      </c>
      <c r="J47" s="12">
        <f t="shared" si="5"/>
        <v>-2.127104599326024</v>
      </c>
      <c r="K47" s="40">
        <f t="shared" si="6"/>
        <v>1018.985589</v>
      </c>
      <c r="L47" s="42">
        <f t="shared" si="7"/>
        <v>-8.6443509677425201E-2</v>
      </c>
      <c r="M47" s="41">
        <f t="shared" si="8"/>
        <v>0.97872895400673976</v>
      </c>
      <c r="N47" s="42">
        <f t="shared" si="9"/>
        <v>-2.127104599326024</v>
      </c>
      <c r="O47" s="9">
        <v>6.15</v>
      </c>
      <c r="P47" s="15">
        <f t="shared" si="1"/>
        <v>1.0090333756476955</v>
      </c>
      <c r="Q47" s="16">
        <f t="shared" si="10"/>
        <v>2.3686535833333799E-2</v>
      </c>
      <c r="R47" s="15">
        <f t="shared" si="11"/>
        <v>1.0090333756476955</v>
      </c>
      <c r="S47" s="16">
        <f t="shared" si="12"/>
        <v>0.9033375647695463</v>
      </c>
      <c r="AA47" s="9">
        <v>4.1500000000000004</v>
      </c>
      <c r="AB47" s="9">
        <v>6.15</v>
      </c>
      <c r="AC47" s="9">
        <v>8.15</v>
      </c>
    </row>
    <row r="48" spans="1:29" x14ac:dyDescent="0.3">
      <c r="A48">
        <f t="shared" si="2"/>
        <v>46</v>
      </c>
      <c r="B48" s="7">
        <v>44475</v>
      </c>
      <c r="C48" s="8">
        <v>10.0922</v>
      </c>
      <c r="D48" s="34">
        <v>1023.717616</v>
      </c>
      <c r="E48" s="34">
        <v>0</v>
      </c>
      <c r="F48" s="34"/>
      <c r="G48" s="35">
        <f t="shared" si="0"/>
        <v>1023.717616</v>
      </c>
      <c r="H48" s="12">
        <f t="shared" si="3"/>
        <v>0.46438605718102099</v>
      </c>
      <c r="I48" s="11">
        <f t="shared" si="4"/>
        <v>0.98327403480674069</v>
      </c>
      <c r="J48" s="12">
        <f t="shared" si="5"/>
        <v>-1.6725965193259307</v>
      </c>
      <c r="K48" s="40">
        <f t="shared" si="6"/>
        <v>1023.717616</v>
      </c>
      <c r="L48" s="42">
        <f t="shared" si="7"/>
        <v>0.46438605718102099</v>
      </c>
      <c r="M48" s="41">
        <f t="shared" si="8"/>
        <v>0.98327403480674069</v>
      </c>
      <c r="N48" s="42">
        <f t="shared" si="9"/>
        <v>-1.6725965193259307</v>
      </c>
      <c r="O48" s="9">
        <v>6.15</v>
      </c>
      <c r="P48" s="15">
        <f t="shared" si="1"/>
        <v>1.0092723806997885</v>
      </c>
      <c r="Q48" s="16">
        <f t="shared" si="10"/>
        <v>2.3686535833333799E-2</v>
      </c>
      <c r="R48" s="15">
        <f t="shared" si="11"/>
        <v>1.0092723806997885</v>
      </c>
      <c r="S48" s="16">
        <f t="shared" si="12"/>
        <v>0.92723806997885294</v>
      </c>
      <c r="AA48" s="9">
        <v>4.1500000000000004</v>
      </c>
      <c r="AB48" s="9">
        <v>6.15</v>
      </c>
      <c r="AC48" s="9">
        <v>8.15</v>
      </c>
    </row>
    <row r="49" spans="1:29" x14ac:dyDescent="0.3">
      <c r="A49">
        <f t="shared" si="2"/>
        <v>47</v>
      </c>
      <c r="B49" s="7">
        <v>44476</v>
      </c>
      <c r="C49" s="8">
        <v>10.190200000000001</v>
      </c>
      <c r="D49" s="34">
        <v>1021.585245</v>
      </c>
      <c r="E49" s="34">
        <v>0</v>
      </c>
      <c r="F49" s="34"/>
      <c r="G49" s="35">
        <f t="shared" si="0"/>
        <v>1021.585245</v>
      </c>
      <c r="H49" s="12">
        <f t="shared" si="3"/>
        <v>-0.20829679656504396</v>
      </c>
      <c r="I49" s="11">
        <f t="shared" si="4"/>
        <v>0.98122590649078245</v>
      </c>
      <c r="J49" s="12">
        <f t="shared" si="5"/>
        <v>-1.8774093509217549</v>
      </c>
      <c r="K49" s="40">
        <f t="shared" si="6"/>
        <v>1021.585245</v>
      </c>
      <c r="L49" s="42">
        <f t="shared" si="7"/>
        <v>-0.20829679656504396</v>
      </c>
      <c r="M49" s="41">
        <f t="shared" si="8"/>
        <v>0.98122590649078245</v>
      </c>
      <c r="N49" s="42">
        <f t="shared" si="9"/>
        <v>-1.8774093509217549</v>
      </c>
      <c r="O49" s="9">
        <v>6.15</v>
      </c>
      <c r="P49" s="15">
        <f t="shared" si="1"/>
        <v>1.0095114423638989</v>
      </c>
      <c r="Q49" s="16">
        <f t="shared" si="10"/>
        <v>2.3686535833333799E-2</v>
      </c>
      <c r="R49" s="15">
        <f t="shared" si="11"/>
        <v>1.0095114423638989</v>
      </c>
      <c r="S49" s="16">
        <f t="shared" si="12"/>
        <v>0.95114423638988921</v>
      </c>
      <c r="AA49" s="9">
        <v>4.1500000000000004</v>
      </c>
      <c r="AB49" s="9">
        <v>6.15</v>
      </c>
      <c r="AC49" s="9">
        <v>8.15</v>
      </c>
    </row>
    <row r="50" spans="1:29" x14ac:dyDescent="0.3">
      <c r="A50">
        <f t="shared" si="2"/>
        <v>48</v>
      </c>
      <c r="B50" s="7">
        <v>44477</v>
      </c>
      <c r="C50" s="8">
        <v>9.98</v>
      </c>
      <c r="D50" s="34">
        <v>1027.39588</v>
      </c>
      <c r="E50" s="34">
        <v>0</v>
      </c>
      <c r="F50" s="34"/>
      <c r="G50" s="35">
        <f t="shared" si="0"/>
        <v>1027.39588</v>
      </c>
      <c r="H50" s="12">
        <f t="shared" si="3"/>
        <v>0.56878611241102384</v>
      </c>
      <c r="I50" s="11">
        <f t="shared" si="4"/>
        <v>0.98680698317828119</v>
      </c>
      <c r="J50" s="12">
        <f t="shared" si="5"/>
        <v>-1.3193016821718806</v>
      </c>
      <c r="K50" s="40">
        <f t="shared" si="6"/>
        <v>1027.39588</v>
      </c>
      <c r="L50" s="42">
        <f t="shared" si="7"/>
        <v>0.56878611241102384</v>
      </c>
      <c r="M50" s="41">
        <f t="shared" si="8"/>
        <v>0.98680698317828119</v>
      </c>
      <c r="N50" s="42">
        <f t="shared" si="9"/>
        <v>-1.3193016821718806</v>
      </c>
      <c r="O50" s="9">
        <v>6.15</v>
      </c>
      <c r="P50" s="15">
        <f t="shared" si="1"/>
        <v>1.009750560653436</v>
      </c>
      <c r="Q50" s="16">
        <f t="shared" si="10"/>
        <v>2.3686535833333799E-2</v>
      </c>
      <c r="R50" s="15">
        <f t="shared" si="11"/>
        <v>1.009750560653436</v>
      </c>
      <c r="S50" s="16">
        <f t="shared" si="12"/>
        <v>0.97505606534360467</v>
      </c>
      <c r="AA50" s="9">
        <v>4.1500000000000004</v>
      </c>
      <c r="AB50" s="9">
        <v>6.15</v>
      </c>
      <c r="AC50" s="9">
        <v>8.15</v>
      </c>
    </row>
    <row r="51" spans="1:29" x14ac:dyDescent="0.3">
      <c r="A51">
        <f t="shared" si="2"/>
        <v>49</v>
      </c>
      <c r="B51" s="7">
        <v>44480</v>
      </c>
      <c r="C51" s="8">
        <v>10.06</v>
      </c>
      <c r="D51" s="34">
        <v>1025.719296</v>
      </c>
      <c r="E51" s="34">
        <v>0</v>
      </c>
      <c r="F51" s="34"/>
      <c r="G51" s="35">
        <f t="shared" si="0"/>
        <v>1025.719296</v>
      </c>
      <c r="H51" s="12">
        <f t="shared" si="3"/>
        <v>-0.16318772857061292</v>
      </c>
      <c r="I51" s="11">
        <f t="shared" si="4"/>
        <v>0.98519663527705637</v>
      </c>
      <c r="J51" s="12">
        <f t="shared" si="5"/>
        <v>-1.4803364722943635</v>
      </c>
      <c r="K51" s="40">
        <f t="shared" si="6"/>
        <v>1025.719296</v>
      </c>
      <c r="L51" s="42">
        <f t="shared" si="7"/>
        <v>-0.16318772857061292</v>
      </c>
      <c r="M51" s="41">
        <f t="shared" si="8"/>
        <v>0.98519663527705637</v>
      </c>
      <c r="N51" s="42">
        <f t="shared" si="9"/>
        <v>-1.4803364722943635</v>
      </c>
      <c r="O51" s="9">
        <v>6.15</v>
      </c>
      <c r="P51" s="15">
        <f t="shared" si="1"/>
        <v>1.0099897355818126</v>
      </c>
      <c r="Q51" s="16">
        <f t="shared" si="10"/>
        <v>2.3686535833333799E-2</v>
      </c>
      <c r="R51" s="15">
        <f t="shared" si="11"/>
        <v>1.0099897355818126</v>
      </c>
      <c r="S51" s="16">
        <f t="shared" si="12"/>
        <v>0.99897355818125977</v>
      </c>
      <c r="AA51" s="9">
        <v>4.1500000000000004</v>
      </c>
      <c r="AB51" s="9">
        <v>6.15</v>
      </c>
      <c r="AC51" s="9">
        <v>8.15</v>
      </c>
    </row>
    <row r="52" spans="1:29" x14ac:dyDescent="0.3">
      <c r="A52">
        <f t="shared" si="2"/>
        <v>50</v>
      </c>
      <c r="B52" s="7">
        <v>44482</v>
      </c>
      <c r="C52" s="8">
        <v>10</v>
      </c>
      <c r="D52" s="34">
        <v>1027.655696</v>
      </c>
      <c r="E52" s="34">
        <v>0</v>
      </c>
      <c r="F52" s="34"/>
      <c r="G52" s="35">
        <f t="shared" si="0"/>
        <v>1027.655696</v>
      </c>
      <c r="H52" s="12">
        <f t="shared" si="3"/>
        <v>0.18878459316806762</v>
      </c>
      <c r="I52" s="11">
        <f t="shared" si="4"/>
        <v>0.98705653473686961</v>
      </c>
      <c r="J52" s="12">
        <f t="shared" si="5"/>
        <v>-1.2943465263130394</v>
      </c>
      <c r="K52" s="40">
        <f t="shared" si="6"/>
        <v>1027.655696</v>
      </c>
      <c r="L52" s="42">
        <f t="shared" si="7"/>
        <v>0.18878459316806762</v>
      </c>
      <c r="M52" s="41">
        <f t="shared" si="8"/>
        <v>0.98705653473686961</v>
      </c>
      <c r="N52" s="42">
        <f t="shared" si="9"/>
        <v>-1.2943465263130394</v>
      </c>
      <c r="O52" s="9">
        <v>6.15</v>
      </c>
      <c r="P52" s="15">
        <f t="shared" si="1"/>
        <v>1.0102289671624443</v>
      </c>
      <c r="Q52" s="16">
        <f t="shared" si="10"/>
        <v>2.3686535833333799E-2</v>
      </c>
      <c r="R52" s="15">
        <f t="shared" si="11"/>
        <v>1.0102289671624443</v>
      </c>
      <c r="S52" s="16">
        <f t="shared" si="12"/>
        <v>1.0228967162444258</v>
      </c>
      <c r="AA52" s="9">
        <v>4.1500000000000004</v>
      </c>
      <c r="AB52" s="9">
        <v>6.15</v>
      </c>
      <c r="AC52" s="9">
        <v>8.15</v>
      </c>
    </row>
    <row r="53" spans="1:29" x14ac:dyDescent="0.3">
      <c r="A53">
        <f t="shared" si="2"/>
        <v>51</v>
      </c>
      <c r="B53" s="7">
        <v>44483</v>
      </c>
      <c r="C53" s="8">
        <v>10.052099999999999</v>
      </c>
      <c r="D53" s="34">
        <v>1026.7030850000001</v>
      </c>
      <c r="E53" s="34">
        <v>0</v>
      </c>
      <c r="F53" s="34"/>
      <c r="G53" s="35">
        <f t="shared" si="0"/>
        <v>1026.7030850000001</v>
      </c>
      <c r="H53" s="12">
        <f t="shared" si="3"/>
        <v>-9.2697486493564796E-2</v>
      </c>
      <c r="I53" s="11">
        <f t="shared" si="4"/>
        <v>0.98614155813889803</v>
      </c>
      <c r="J53" s="12">
        <f t="shared" si="5"/>
        <v>-1.3858441861101967</v>
      </c>
      <c r="K53" s="40">
        <f t="shared" si="6"/>
        <v>1026.7030850000001</v>
      </c>
      <c r="L53" s="42">
        <f t="shared" si="7"/>
        <v>-9.2697486493564796E-2</v>
      </c>
      <c r="M53" s="41">
        <f t="shared" si="8"/>
        <v>0.98614155813889803</v>
      </c>
      <c r="N53" s="42">
        <f t="shared" si="9"/>
        <v>-1.3858441861101967</v>
      </c>
      <c r="O53" s="9">
        <v>6.15</v>
      </c>
      <c r="P53" s="15">
        <f t="shared" si="1"/>
        <v>1.0104682554087498</v>
      </c>
      <c r="Q53" s="16">
        <f t="shared" si="10"/>
        <v>2.3686535833333799E-2</v>
      </c>
      <c r="R53" s="15">
        <f t="shared" si="11"/>
        <v>1.0104682554087498</v>
      </c>
      <c r="S53" s="16">
        <f t="shared" si="12"/>
        <v>1.0468255408749849</v>
      </c>
      <c r="AA53" s="9">
        <v>4.1500000000000004</v>
      </c>
      <c r="AB53" s="9">
        <v>6.15</v>
      </c>
      <c r="AC53" s="9">
        <v>8.15</v>
      </c>
    </row>
    <row r="54" spans="1:29" x14ac:dyDescent="0.3">
      <c r="A54">
        <f t="shared" si="2"/>
        <v>52</v>
      </c>
      <c r="B54" s="7">
        <v>44484</v>
      </c>
      <c r="C54" s="8">
        <v>10.1943</v>
      </c>
      <c r="D54" s="34">
        <v>1023.449247</v>
      </c>
      <c r="E54" s="34">
        <v>0</v>
      </c>
      <c r="F54" s="34"/>
      <c r="G54" s="35">
        <f t="shared" si="0"/>
        <v>1023.449247</v>
      </c>
      <c r="H54" s="12">
        <f t="shared" si="3"/>
        <v>-0.31692103077688438</v>
      </c>
      <c r="I54" s="11">
        <f t="shared" si="4"/>
        <v>0.98301626814792498</v>
      </c>
      <c r="J54" s="12">
        <f t="shared" si="5"/>
        <v>-1.6983731852075024</v>
      </c>
      <c r="K54" s="40">
        <f t="shared" si="6"/>
        <v>1023.449247</v>
      </c>
      <c r="L54" s="42">
        <f t="shared" si="7"/>
        <v>-0.31692103077688438</v>
      </c>
      <c r="M54" s="41">
        <f t="shared" si="8"/>
        <v>0.98301626814792498</v>
      </c>
      <c r="N54" s="42">
        <f t="shared" si="9"/>
        <v>-1.6983731852075024</v>
      </c>
      <c r="O54" s="9">
        <v>6.15</v>
      </c>
      <c r="P54" s="15">
        <f t="shared" si="1"/>
        <v>1.0107076003341517</v>
      </c>
      <c r="Q54" s="16">
        <f t="shared" si="10"/>
        <v>2.3686535833333799E-2</v>
      </c>
      <c r="R54" s="15">
        <f t="shared" si="11"/>
        <v>1.0107076003341517</v>
      </c>
      <c r="S54" s="16">
        <f t="shared" si="12"/>
        <v>1.0707600334151746</v>
      </c>
      <c r="AA54" s="9">
        <v>4.1500000000000004</v>
      </c>
      <c r="AB54" s="9">
        <v>6.15</v>
      </c>
      <c r="AC54" s="9">
        <v>8.15</v>
      </c>
    </row>
    <row r="55" spans="1:29" x14ac:dyDescent="0.3">
      <c r="A55">
        <f t="shared" si="2"/>
        <v>53</v>
      </c>
      <c r="B55" s="7">
        <v>44487</v>
      </c>
      <c r="C55" s="8">
        <v>10.264099999999999</v>
      </c>
      <c r="D55" s="34">
        <v>1022.063638</v>
      </c>
      <c r="E55" s="34">
        <v>0</v>
      </c>
      <c r="F55" s="34"/>
      <c r="G55" s="35">
        <f t="shared" si="0"/>
        <v>1022.063638</v>
      </c>
      <c r="H55" s="12">
        <f t="shared" si="3"/>
        <v>-0.13538619565763854</v>
      </c>
      <c r="I55" s="11">
        <f t="shared" si="4"/>
        <v>0.98168539981978375</v>
      </c>
      <c r="J55" s="12">
        <f t="shared" si="5"/>
        <v>-1.8314600180216245</v>
      </c>
      <c r="K55" s="40">
        <f t="shared" si="6"/>
        <v>1022.063638</v>
      </c>
      <c r="L55" s="42">
        <f t="shared" si="7"/>
        <v>-0.13538619565763854</v>
      </c>
      <c r="M55" s="41">
        <f t="shared" si="8"/>
        <v>0.98168539981978375</v>
      </c>
      <c r="N55" s="42">
        <f t="shared" si="9"/>
        <v>-1.8314600180216245</v>
      </c>
      <c r="O55" s="9">
        <v>6.15</v>
      </c>
      <c r="P55" s="15">
        <f t="shared" si="1"/>
        <v>1.0109470019520752</v>
      </c>
      <c r="Q55" s="16">
        <f t="shared" si="10"/>
        <v>2.3686535833333799E-2</v>
      </c>
      <c r="R55" s="15">
        <f t="shared" si="11"/>
        <v>1.0109470019520752</v>
      </c>
      <c r="S55" s="16">
        <f t="shared" si="12"/>
        <v>1.0947001952075208</v>
      </c>
      <c r="AA55" s="9">
        <v>4.1500000000000004</v>
      </c>
      <c r="AB55" s="9">
        <v>6.15</v>
      </c>
      <c r="AC55" s="9">
        <v>8.15</v>
      </c>
    </row>
    <row r="56" spans="1:29" x14ac:dyDescent="0.3">
      <c r="A56">
        <f t="shared" si="2"/>
        <v>54</v>
      </c>
      <c r="B56" s="7">
        <v>44488</v>
      </c>
      <c r="C56" s="8">
        <v>10.8733</v>
      </c>
      <c r="D56" s="34">
        <v>1007.132501</v>
      </c>
      <c r="E56" s="34">
        <v>0</v>
      </c>
      <c r="F56" s="34"/>
      <c r="G56" s="35">
        <f t="shared" si="0"/>
        <v>1007.132501</v>
      </c>
      <c r="H56" s="12">
        <f t="shared" si="3"/>
        <v>-1.4608813428895195</v>
      </c>
      <c r="I56" s="11">
        <f t="shared" si="4"/>
        <v>0.96734414096794619</v>
      </c>
      <c r="J56" s="12">
        <f t="shared" si="5"/>
        <v>-3.2655859032053813</v>
      </c>
      <c r="K56" s="40">
        <f t="shared" si="6"/>
        <v>1007.132501</v>
      </c>
      <c r="L56" s="42">
        <f t="shared" si="7"/>
        <v>-1.4608813428895195</v>
      </c>
      <c r="M56" s="41">
        <f t="shared" si="8"/>
        <v>0.96734414096794619</v>
      </c>
      <c r="N56" s="42">
        <f t="shared" si="9"/>
        <v>-3.2655859032053813</v>
      </c>
      <c r="O56" s="9">
        <v>6.15</v>
      </c>
      <c r="P56" s="15">
        <f t="shared" si="1"/>
        <v>1.0111864602759486</v>
      </c>
      <c r="Q56" s="16">
        <f t="shared" si="10"/>
        <v>2.3686535833333799E-2</v>
      </c>
      <c r="R56" s="15">
        <f t="shared" si="11"/>
        <v>1.0111864602759486</v>
      </c>
      <c r="S56" s="16">
        <f t="shared" si="12"/>
        <v>1.1186460275948606</v>
      </c>
      <c r="AA56" s="9">
        <v>3.65</v>
      </c>
      <c r="AB56" s="9">
        <v>6.15</v>
      </c>
      <c r="AC56" s="9">
        <v>8.15</v>
      </c>
    </row>
    <row r="57" spans="1:29" x14ac:dyDescent="0.3">
      <c r="A57">
        <f t="shared" si="2"/>
        <v>55</v>
      </c>
      <c r="B57" s="7">
        <v>44489</v>
      </c>
      <c r="C57" s="8">
        <v>10.8796</v>
      </c>
      <c r="D57" s="34">
        <v>1007.388528</v>
      </c>
      <c r="E57" s="34">
        <v>0</v>
      </c>
      <c r="F57" s="34"/>
      <c r="G57" s="35">
        <f t="shared" si="0"/>
        <v>1007.388528</v>
      </c>
      <c r="H57" s="12">
        <f t="shared" si="3"/>
        <v>2.5421381967682954E-2</v>
      </c>
      <c r="I57" s="11">
        <f t="shared" si="4"/>
        <v>0.96759005321696367</v>
      </c>
      <c r="J57" s="12">
        <f t="shared" si="5"/>
        <v>-3.2409946783036325</v>
      </c>
      <c r="K57" s="40">
        <f t="shared" si="6"/>
        <v>1007.388528</v>
      </c>
      <c r="L57" s="42">
        <f t="shared" si="7"/>
        <v>2.5421381967682954E-2</v>
      </c>
      <c r="M57" s="41">
        <f t="shared" si="8"/>
        <v>0.96759005321696367</v>
      </c>
      <c r="N57" s="42">
        <f t="shared" si="9"/>
        <v>-3.2409946783036325</v>
      </c>
      <c r="O57" s="9">
        <v>6.15</v>
      </c>
      <c r="P57" s="15">
        <f t="shared" si="1"/>
        <v>1.0114259753192036</v>
      </c>
      <c r="Q57" s="16">
        <f t="shared" si="10"/>
        <v>2.3686535833333799E-2</v>
      </c>
      <c r="R57" s="15">
        <f t="shared" si="11"/>
        <v>1.0114259753192036</v>
      </c>
      <c r="S57" s="16">
        <f t="shared" si="12"/>
        <v>1.1425975319203641</v>
      </c>
      <c r="AA57" s="9">
        <v>3.65</v>
      </c>
      <c r="AB57" s="9">
        <v>6.15</v>
      </c>
      <c r="AC57" s="9">
        <v>8.15</v>
      </c>
    </row>
    <row r="58" spans="1:29" x14ac:dyDescent="0.3">
      <c r="A58">
        <f t="shared" si="2"/>
        <v>56</v>
      </c>
      <c r="B58" s="7">
        <v>44490</v>
      </c>
      <c r="C58" s="8">
        <v>11.465</v>
      </c>
      <c r="D58" s="34">
        <v>993.42244100000005</v>
      </c>
      <c r="E58" s="34">
        <v>0</v>
      </c>
      <c r="F58" s="34"/>
      <c r="G58" s="35">
        <f t="shared" si="0"/>
        <v>993.42244100000005</v>
      </c>
      <c r="H58" s="12">
        <f t="shared" si="3"/>
        <v>-1.3863654996873143</v>
      </c>
      <c r="I58" s="11">
        <f t="shared" si="4"/>
        <v>0.95417571854075756</v>
      </c>
      <c r="J58" s="12">
        <f t="shared" si="5"/>
        <v>-4.5824281459242444</v>
      </c>
      <c r="K58" s="40">
        <f t="shared" si="6"/>
        <v>993.42244100000005</v>
      </c>
      <c r="L58" s="42">
        <f t="shared" si="7"/>
        <v>-1.3863654996873143</v>
      </c>
      <c r="M58" s="41">
        <f t="shared" si="8"/>
        <v>0.95417571854075756</v>
      </c>
      <c r="N58" s="42">
        <f t="shared" si="9"/>
        <v>-4.5824281459242444</v>
      </c>
      <c r="O58" s="9">
        <v>6.15</v>
      </c>
      <c r="P58" s="15">
        <f t="shared" si="1"/>
        <v>1.0116655470952753</v>
      </c>
      <c r="Q58" s="16">
        <f t="shared" si="10"/>
        <v>2.3686535833333799E-2</v>
      </c>
      <c r="R58" s="15">
        <f t="shared" si="11"/>
        <v>1.0116655470952753</v>
      </c>
      <c r="S58" s="16">
        <f t="shared" si="12"/>
        <v>1.1665547095275342</v>
      </c>
      <c r="AA58" s="9">
        <v>3.65</v>
      </c>
      <c r="AB58" s="9">
        <v>6.15</v>
      </c>
      <c r="AC58" s="9">
        <v>8.15</v>
      </c>
    </row>
    <row r="59" spans="1:29" x14ac:dyDescent="0.3">
      <c r="A59">
        <f t="shared" si="2"/>
        <v>57</v>
      </c>
      <c r="B59" s="7">
        <v>44491</v>
      </c>
      <c r="C59" s="8">
        <v>11.4703</v>
      </c>
      <c r="D59" s="34">
        <v>993.72175100000004</v>
      </c>
      <c r="E59" s="34">
        <v>0</v>
      </c>
      <c r="F59" s="34"/>
      <c r="G59" s="35">
        <f t="shared" si="0"/>
        <v>993.72175100000004</v>
      </c>
      <c r="H59" s="12">
        <f t="shared" si="3"/>
        <v>3.0129176435633731E-2</v>
      </c>
      <c r="I59" s="11">
        <f t="shared" si="4"/>
        <v>0.95446320382650263</v>
      </c>
      <c r="J59" s="12">
        <f t="shared" si="5"/>
        <v>-4.5536796173497374</v>
      </c>
      <c r="K59" s="40">
        <f t="shared" si="6"/>
        <v>993.72175100000004</v>
      </c>
      <c r="L59" s="42">
        <f t="shared" si="7"/>
        <v>3.0129176435633731E-2</v>
      </c>
      <c r="M59" s="41">
        <f t="shared" si="8"/>
        <v>0.95446320382650263</v>
      </c>
      <c r="N59" s="42">
        <f t="shared" si="9"/>
        <v>-4.5536796173497374</v>
      </c>
      <c r="O59" s="9">
        <v>6.15</v>
      </c>
      <c r="P59" s="15">
        <f t="shared" si="1"/>
        <v>1.0119051756176016</v>
      </c>
      <c r="Q59" s="16">
        <f t="shared" si="10"/>
        <v>2.3686535833333799E-2</v>
      </c>
      <c r="R59" s="15">
        <f t="shared" si="11"/>
        <v>1.0119051756176016</v>
      </c>
      <c r="S59" s="16">
        <f t="shared" si="12"/>
        <v>1.1905175617601627</v>
      </c>
      <c r="AA59" s="9">
        <v>3.65</v>
      </c>
      <c r="AB59" s="9">
        <v>6.15</v>
      </c>
      <c r="AC59" s="9">
        <v>8.15</v>
      </c>
    </row>
    <row r="60" spans="1:29" x14ac:dyDescent="0.3">
      <c r="A60">
        <f t="shared" si="2"/>
        <v>58</v>
      </c>
      <c r="B60" s="7">
        <v>44494</v>
      </c>
      <c r="C60" s="8">
        <v>11.61</v>
      </c>
      <c r="D60" s="34">
        <v>990.77096500000005</v>
      </c>
      <c r="E60" s="34">
        <v>0</v>
      </c>
      <c r="F60" s="34"/>
      <c r="G60" s="35">
        <f t="shared" si="0"/>
        <v>990.77096500000005</v>
      </c>
      <c r="H60" s="12">
        <f t="shared" si="3"/>
        <v>-0.2969428813478836</v>
      </c>
      <c r="I60" s="11">
        <f t="shared" si="4"/>
        <v>0.95162899328765493</v>
      </c>
      <c r="J60" s="12">
        <f t="shared" si="5"/>
        <v>-4.8371006712345066</v>
      </c>
      <c r="K60" s="40">
        <f t="shared" si="6"/>
        <v>990.77096500000005</v>
      </c>
      <c r="L60" s="42">
        <f t="shared" si="7"/>
        <v>-0.2969428813478836</v>
      </c>
      <c r="M60" s="41">
        <f t="shared" si="8"/>
        <v>0.95162899328765493</v>
      </c>
      <c r="N60" s="42">
        <f t="shared" si="9"/>
        <v>-4.8371006712345066</v>
      </c>
      <c r="O60" s="9">
        <v>6.15</v>
      </c>
      <c r="P60" s="15">
        <f t="shared" si="1"/>
        <v>1.0121448608996237</v>
      </c>
      <c r="Q60" s="16">
        <f t="shared" si="10"/>
        <v>2.3686535833333799E-2</v>
      </c>
      <c r="R60" s="15">
        <f t="shared" si="11"/>
        <v>1.0121448608996237</v>
      </c>
      <c r="S60" s="16">
        <f t="shared" si="12"/>
        <v>1.2144860899623744</v>
      </c>
      <c r="AA60" s="9">
        <v>3.65</v>
      </c>
      <c r="AB60" s="9">
        <v>6.15</v>
      </c>
      <c r="AC60" s="9">
        <v>8.15</v>
      </c>
    </row>
    <row r="61" spans="1:29" x14ac:dyDescent="0.3">
      <c r="A61">
        <f t="shared" si="2"/>
        <v>59</v>
      </c>
      <c r="B61" s="7">
        <v>44495</v>
      </c>
      <c r="C61" s="8">
        <v>11.8856</v>
      </c>
      <c r="D61" s="34">
        <v>984.593029</v>
      </c>
      <c r="E61" s="34">
        <v>0</v>
      </c>
      <c r="F61" s="34"/>
      <c r="G61" s="35">
        <f t="shared" si="0"/>
        <v>984.593029</v>
      </c>
      <c r="H61" s="12">
        <f t="shared" si="3"/>
        <v>-0.62354834954212457</v>
      </c>
      <c r="I61" s="11">
        <f t="shared" si="4"/>
        <v>0.94569512640624542</v>
      </c>
      <c r="J61" s="12">
        <f t="shared" si="5"/>
        <v>-5.4304873593754577</v>
      </c>
      <c r="K61" s="40">
        <f t="shared" si="6"/>
        <v>984.593029</v>
      </c>
      <c r="L61" s="42">
        <f t="shared" si="7"/>
        <v>-0.62354834954212457</v>
      </c>
      <c r="M61" s="41">
        <f t="shared" si="8"/>
        <v>0.94569512640624542</v>
      </c>
      <c r="N61" s="42">
        <f t="shared" si="9"/>
        <v>-5.4304873593754577</v>
      </c>
      <c r="O61" s="9">
        <v>6.15</v>
      </c>
      <c r="P61" s="15">
        <f t="shared" si="1"/>
        <v>1.0123846029547861</v>
      </c>
      <c r="Q61" s="16">
        <f t="shared" si="10"/>
        <v>2.3686535833333799E-2</v>
      </c>
      <c r="R61" s="15">
        <f t="shared" si="11"/>
        <v>1.0123846029547861</v>
      </c>
      <c r="S61" s="16">
        <f t="shared" si="12"/>
        <v>1.238460295478605</v>
      </c>
      <c r="AA61" s="9">
        <v>3.65</v>
      </c>
      <c r="AB61" s="9">
        <v>6.15</v>
      </c>
      <c r="AC61" s="9">
        <v>8.15</v>
      </c>
    </row>
    <row r="62" spans="1:29" x14ac:dyDescent="0.3">
      <c r="A62">
        <f t="shared" si="2"/>
        <v>60</v>
      </c>
      <c r="B62" s="7">
        <v>44496</v>
      </c>
      <c r="C62" s="8">
        <v>11.7677</v>
      </c>
      <c r="D62" s="34">
        <v>987.84870699999999</v>
      </c>
      <c r="E62" s="34">
        <v>0</v>
      </c>
      <c r="F62" s="34"/>
      <c r="G62" s="35">
        <f t="shared" si="0"/>
        <v>987.84870699999999</v>
      </c>
      <c r="H62" s="12">
        <f t="shared" si="3"/>
        <v>0.33066230453679957</v>
      </c>
      <c r="I62" s="11">
        <f t="shared" si="4"/>
        <v>0.94882218370511251</v>
      </c>
      <c r="J62" s="12">
        <f t="shared" si="5"/>
        <v>-5.117781629488749</v>
      </c>
      <c r="K62" s="40">
        <f t="shared" si="6"/>
        <v>987.84870699999999</v>
      </c>
      <c r="L62" s="42">
        <f t="shared" si="7"/>
        <v>0.33066230453679957</v>
      </c>
      <c r="M62" s="41">
        <f t="shared" si="8"/>
        <v>0.94882218370511251</v>
      </c>
      <c r="N62" s="42">
        <f t="shared" si="9"/>
        <v>-5.117781629488749</v>
      </c>
      <c r="O62" s="9">
        <v>6.15</v>
      </c>
      <c r="P62" s="15">
        <f t="shared" si="1"/>
        <v>1.012624401796536</v>
      </c>
      <c r="Q62" s="16">
        <f t="shared" si="10"/>
        <v>2.3686535833333799E-2</v>
      </c>
      <c r="R62" s="15">
        <f t="shared" si="11"/>
        <v>1.012624401796536</v>
      </c>
      <c r="S62" s="16">
        <f t="shared" si="12"/>
        <v>1.2624401796536011</v>
      </c>
      <c r="AA62" s="9">
        <v>3.65</v>
      </c>
      <c r="AB62" s="9">
        <v>6.15</v>
      </c>
      <c r="AC62" s="9">
        <v>8.15</v>
      </c>
    </row>
    <row r="63" spans="1:29" x14ac:dyDescent="0.3">
      <c r="A63">
        <f t="shared" si="2"/>
        <v>61</v>
      </c>
      <c r="B63" s="7">
        <v>44497</v>
      </c>
      <c r="C63" s="8">
        <v>12.4649</v>
      </c>
      <c r="D63" s="34">
        <v>971.81598199999996</v>
      </c>
      <c r="E63" s="34">
        <v>0</v>
      </c>
      <c r="F63" s="34"/>
      <c r="G63" s="35">
        <f t="shared" si="0"/>
        <v>971.81598199999996</v>
      </c>
      <c r="H63" s="12">
        <f t="shared" si="3"/>
        <v>-1.6229939753314881</v>
      </c>
      <c r="I63" s="11">
        <f t="shared" si="4"/>
        <v>0.9334228568269699</v>
      </c>
      <c r="J63" s="12">
        <f t="shared" si="5"/>
        <v>-6.6577143173030091</v>
      </c>
      <c r="K63" s="40">
        <f t="shared" si="6"/>
        <v>971.81598199999996</v>
      </c>
      <c r="L63" s="42">
        <f t="shared" si="7"/>
        <v>-1.6229939753314881</v>
      </c>
      <c r="M63" s="41">
        <f t="shared" si="8"/>
        <v>0.9334228568269699</v>
      </c>
      <c r="N63" s="42">
        <f t="shared" si="9"/>
        <v>-6.6577143173030091</v>
      </c>
      <c r="O63" s="9">
        <v>7.65</v>
      </c>
      <c r="P63" s="15">
        <f t="shared" si="1"/>
        <v>1.0128642574383246</v>
      </c>
      <c r="Q63" s="16">
        <f t="shared" si="10"/>
        <v>2.3686535833333799E-2</v>
      </c>
      <c r="R63" s="15">
        <f t="shared" si="11"/>
        <v>1.0128642574383246</v>
      </c>
      <c r="S63" s="16">
        <f t="shared" si="12"/>
        <v>1.2864257438324644</v>
      </c>
      <c r="AA63" s="9">
        <v>3.65</v>
      </c>
      <c r="AB63" s="9">
        <v>7.65</v>
      </c>
      <c r="AC63" s="9">
        <v>9.65</v>
      </c>
    </row>
    <row r="64" spans="1:29" x14ac:dyDescent="0.3">
      <c r="A64">
        <f t="shared" si="2"/>
        <v>62</v>
      </c>
      <c r="B64" s="7">
        <v>44498</v>
      </c>
      <c r="C64" s="8">
        <v>12.1549</v>
      </c>
      <c r="D64" s="34">
        <v>979.53381200000001</v>
      </c>
      <c r="E64" s="34">
        <v>0</v>
      </c>
      <c r="F64" s="34"/>
      <c r="G64" s="35">
        <f t="shared" si="0"/>
        <v>979.53381200000001</v>
      </c>
      <c r="H64" s="12">
        <f t="shared" si="3"/>
        <v>0.79416578271502836</v>
      </c>
      <c r="I64" s="11">
        <f t="shared" si="4"/>
        <v>0.94083578176393079</v>
      </c>
      <c r="J64" s="12">
        <f t="shared" si="5"/>
        <v>-5.916421823606921</v>
      </c>
      <c r="K64" s="40">
        <f t="shared" si="6"/>
        <v>979.53381200000001</v>
      </c>
      <c r="L64" s="42">
        <f t="shared" si="7"/>
        <v>0.79416578271502836</v>
      </c>
      <c r="M64" s="41">
        <f t="shared" si="8"/>
        <v>0.94083578176393079</v>
      </c>
      <c r="N64" s="42">
        <f t="shared" si="9"/>
        <v>-5.916421823606921</v>
      </c>
      <c r="O64" s="9">
        <v>7.65</v>
      </c>
      <c r="P64" s="15">
        <f t="shared" si="1"/>
        <v>1.01316058382074</v>
      </c>
      <c r="Q64" s="16">
        <f t="shared" si="10"/>
        <v>2.9256277950295839E-2</v>
      </c>
      <c r="R64" s="15">
        <f t="shared" si="11"/>
        <v>1.01316058382074</v>
      </c>
      <c r="S64" s="16">
        <f t="shared" si="12"/>
        <v>1.3160583820740035</v>
      </c>
      <c r="AA64" s="9">
        <v>3.65</v>
      </c>
      <c r="AB64" s="9">
        <v>7.65</v>
      </c>
      <c r="AC64" s="9">
        <v>9.65</v>
      </c>
    </row>
    <row r="65" spans="1:29" x14ac:dyDescent="0.3">
      <c r="A65">
        <f t="shared" si="2"/>
        <v>63</v>
      </c>
      <c r="B65" s="7">
        <v>44501</v>
      </c>
      <c r="C65" s="8">
        <v>12.4399</v>
      </c>
      <c r="D65" s="34">
        <v>973.30474500000003</v>
      </c>
      <c r="E65" s="34">
        <v>0</v>
      </c>
      <c r="F65" s="34"/>
      <c r="G65" s="35">
        <f t="shared" si="0"/>
        <v>973.30474500000003</v>
      </c>
      <c r="H65" s="12">
        <f t="shared" si="3"/>
        <v>-0.63592159083121214</v>
      </c>
      <c r="I65" s="11">
        <f t="shared" si="4"/>
        <v>0.93485280389342829</v>
      </c>
      <c r="J65" s="12">
        <f t="shared" si="5"/>
        <v>-6.5147196106571714</v>
      </c>
      <c r="K65" s="40">
        <f t="shared" si="6"/>
        <v>973.30474500000003</v>
      </c>
      <c r="L65" s="42">
        <f t="shared" si="7"/>
        <v>-0.63592159083121214</v>
      </c>
      <c r="M65" s="41">
        <f t="shared" si="8"/>
        <v>0.93485280389342829</v>
      </c>
      <c r="N65" s="42">
        <f t="shared" si="9"/>
        <v>-6.5147196106571714</v>
      </c>
      <c r="O65" s="9">
        <v>7.65</v>
      </c>
      <c r="P65" s="15">
        <f t="shared" si="1"/>
        <v>1.0134569968972256</v>
      </c>
      <c r="Q65" s="16">
        <f t="shared" si="10"/>
        <v>2.9256277950295839E-2</v>
      </c>
      <c r="R65" s="15">
        <f t="shared" si="11"/>
        <v>1.0134569968972256</v>
      </c>
      <c r="S65" s="16">
        <f t="shared" si="12"/>
        <v>1.345699689722557</v>
      </c>
      <c r="AA65" s="9">
        <v>3.65</v>
      </c>
      <c r="AB65" s="9">
        <v>7.65</v>
      </c>
      <c r="AC65" s="9">
        <v>9.65</v>
      </c>
    </row>
    <row r="66" spans="1:29" x14ac:dyDescent="0.3">
      <c r="A66">
        <f t="shared" si="2"/>
        <v>64</v>
      </c>
      <c r="B66" s="7">
        <v>44503</v>
      </c>
      <c r="C66" s="8">
        <v>11.9748</v>
      </c>
      <c r="D66" s="34">
        <v>984.67491199999995</v>
      </c>
      <c r="E66" s="34">
        <v>0</v>
      </c>
      <c r="F66" s="34"/>
      <c r="G66" s="35">
        <f t="shared" si="0"/>
        <v>984.67491199999995</v>
      </c>
      <c r="H66" s="12">
        <f t="shared" si="3"/>
        <v>1.1682021544033416</v>
      </c>
      <c r="I66" s="11">
        <f t="shared" si="4"/>
        <v>0.94577377448901134</v>
      </c>
      <c r="J66" s="12">
        <f t="shared" si="5"/>
        <v>-5.4226225510988657</v>
      </c>
      <c r="K66" s="40">
        <f t="shared" si="6"/>
        <v>984.67491199999995</v>
      </c>
      <c r="L66" s="42">
        <f t="shared" si="7"/>
        <v>1.1682021544033416</v>
      </c>
      <c r="M66" s="41">
        <f t="shared" si="8"/>
        <v>0.94577377448901134</v>
      </c>
      <c r="N66" s="42">
        <f t="shared" si="9"/>
        <v>-5.4226225510988657</v>
      </c>
      <c r="O66" s="9">
        <v>7.65</v>
      </c>
      <c r="P66" s="15">
        <f t="shared" si="1"/>
        <v>1.0137534966931445</v>
      </c>
      <c r="Q66" s="16">
        <f t="shared" si="10"/>
        <v>2.9256277950295839E-2</v>
      </c>
      <c r="R66" s="15">
        <f t="shared" si="11"/>
        <v>1.0137534966931445</v>
      </c>
      <c r="S66" s="16">
        <f t="shared" si="12"/>
        <v>1.3753496693144518</v>
      </c>
      <c r="AA66" s="9">
        <v>3.65</v>
      </c>
      <c r="AB66" s="9">
        <v>7.65</v>
      </c>
      <c r="AC66" s="9">
        <v>9.65</v>
      </c>
    </row>
    <row r="67" spans="1:29" x14ac:dyDescent="0.3">
      <c r="A67">
        <f t="shared" si="2"/>
        <v>65</v>
      </c>
      <c r="B67" s="7">
        <v>44504</v>
      </c>
      <c r="C67" s="8">
        <v>12.105499999999999</v>
      </c>
      <c r="D67" s="34">
        <v>982.03392599999995</v>
      </c>
      <c r="E67" s="34">
        <v>0</v>
      </c>
      <c r="F67" s="34"/>
      <c r="G67" s="35">
        <f t="shared" si="0"/>
        <v>982.03392599999995</v>
      </c>
      <c r="H67" s="12">
        <f t="shared" si="3"/>
        <v>-0.26820892538389485</v>
      </c>
      <c r="I67" s="11">
        <f t="shared" si="4"/>
        <v>0.9432371248118917</v>
      </c>
      <c r="J67" s="12">
        <f t="shared" si="5"/>
        <v>-5.6762875188108293</v>
      </c>
      <c r="K67" s="40">
        <f t="shared" si="6"/>
        <v>982.03392599999995</v>
      </c>
      <c r="L67" s="42">
        <f t="shared" si="7"/>
        <v>-0.26820892538389485</v>
      </c>
      <c r="M67" s="41">
        <f t="shared" si="8"/>
        <v>0.9432371248118917</v>
      </c>
      <c r="N67" s="42">
        <f t="shared" si="9"/>
        <v>-5.6762875188108293</v>
      </c>
      <c r="O67" s="9">
        <v>7.65</v>
      </c>
      <c r="P67" s="15">
        <f t="shared" si="1"/>
        <v>1.0140500832338679</v>
      </c>
      <c r="Q67" s="16">
        <f t="shared" si="10"/>
        <v>2.9256277950295839E-2</v>
      </c>
      <c r="R67" s="15">
        <f t="shared" si="11"/>
        <v>1.0140500832338679</v>
      </c>
      <c r="S67" s="16">
        <f t="shared" si="12"/>
        <v>1.4050083233867916</v>
      </c>
      <c r="AA67" s="9">
        <v>3.65</v>
      </c>
      <c r="AB67" s="9">
        <v>7.65</v>
      </c>
      <c r="AC67" s="9">
        <v>9.65</v>
      </c>
    </row>
    <row r="68" spans="1:29" x14ac:dyDescent="0.3">
      <c r="A68">
        <f t="shared" si="2"/>
        <v>66</v>
      </c>
      <c r="B68" s="7">
        <v>44505</v>
      </c>
      <c r="C68" s="8">
        <v>12.0527</v>
      </c>
      <c r="D68" s="34">
        <v>983.72180900000001</v>
      </c>
      <c r="E68" s="34">
        <v>0</v>
      </c>
      <c r="F68" s="34"/>
      <c r="G68" s="35">
        <f t="shared" ref="G68:G131" si="13">+D68+E68</f>
        <v>983.72180900000001</v>
      </c>
      <c r="H68" s="12">
        <f t="shared" si="3"/>
        <v>0.17187624126948631</v>
      </c>
      <c r="I68" s="11">
        <f t="shared" si="4"/>
        <v>0.94485832532827674</v>
      </c>
      <c r="J68" s="12">
        <f t="shared" si="5"/>
        <v>-5.5141674671723262</v>
      </c>
      <c r="K68" s="40">
        <f t="shared" si="6"/>
        <v>983.72180900000001</v>
      </c>
      <c r="L68" s="42">
        <f t="shared" si="7"/>
        <v>0.17187624126948631</v>
      </c>
      <c r="M68" s="41">
        <f t="shared" si="8"/>
        <v>0.94485832532827674</v>
      </c>
      <c r="N68" s="42">
        <f t="shared" si="9"/>
        <v>-5.5141674671723262</v>
      </c>
      <c r="O68" s="9">
        <v>7.65</v>
      </c>
      <c r="P68" s="15">
        <f t="shared" ref="P68:P131" si="14">+((O67/100+1)^(1/252))*P67</f>
        <v>1.0143467565447741</v>
      </c>
      <c r="Q68" s="16">
        <f t="shared" si="10"/>
        <v>2.9256277950295839E-2</v>
      </c>
      <c r="R68" s="15">
        <f t="shared" si="11"/>
        <v>1.0143467565447741</v>
      </c>
      <c r="S68" s="16">
        <f t="shared" si="12"/>
        <v>1.4346756544774131</v>
      </c>
      <c r="AA68" s="9">
        <v>3.65</v>
      </c>
      <c r="AB68" s="9">
        <v>7.65</v>
      </c>
      <c r="AC68" s="9">
        <v>9.65</v>
      </c>
    </row>
    <row r="69" spans="1:29" x14ac:dyDescent="0.3">
      <c r="A69">
        <f t="shared" ref="A69:A132" si="15">+A68+1</f>
        <v>67</v>
      </c>
      <c r="B69" s="7">
        <v>44508</v>
      </c>
      <c r="C69" s="8">
        <v>12.088800000000001</v>
      </c>
      <c r="D69" s="34">
        <v>983.31726700000002</v>
      </c>
      <c r="E69" s="34">
        <v>0</v>
      </c>
      <c r="F69" s="34"/>
      <c r="G69" s="35">
        <f t="shared" si="13"/>
        <v>983.31726700000002</v>
      </c>
      <c r="H69" s="12">
        <f t="shared" ref="H69:H132" si="16">+(G69/D68-1)*100</f>
        <v>-4.1123618110205928E-2</v>
      </c>
      <c r="I69" s="11">
        <f t="shared" ref="I69:I132" si="17">+(1+H69/100)*I68</f>
        <v>0.94446976539888627</v>
      </c>
      <c r="J69" s="12">
        <f t="shared" ref="J69:J132" si="18">+(I69-1)*100</f>
        <v>-5.5530234601113726</v>
      </c>
      <c r="K69" s="40">
        <f t="shared" ref="K69:K132" si="19">+D69+F69</f>
        <v>983.31726700000002</v>
      </c>
      <c r="L69" s="42">
        <f t="shared" ref="L69:L132" si="20">+(K69/K68-1)*100</f>
        <v>-4.1123618110205928E-2</v>
      </c>
      <c r="M69" s="41">
        <f t="shared" ref="M69:M132" si="21">+(1+L69/100)*M68</f>
        <v>0.94446976539888627</v>
      </c>
      <c r="N69" s="42">
        <f t="shared" ref="N69:N132" si="22">+(M69-1)*100</f>
        <v>-5.5530234601113726</v>
      </c>
      <c r="O69" s="9">
        <v>7.65</v>
      </c>
      <c r="P69" s="15">
        <f t="shared" si="14"/>
        <v>1.0146435166512486</v>
      </c>
      <c r="Q69" s="16">
        <f t="shared" ref="Q69:Q132" si="23">+(P69/P68-1)*100</f>
        <v>2.9256277950295839E-2</v>
      </c>
      <c r="R69" s="15">
        <f t="shared" ref="R69:R132" si="24">+(1+Q69/100)*R68</f>
        <v>1.0146435166512486</v>
      </c>
      <c r="S69" s="16">
        <f t="shared" ref="S69:S132" si="25">+(R69-1)*100</f>
        <v>1.4643516651248634</v>
      </c>
      <c r="AA69" s="9">
        <v>3.65</v>
      </c>
      <c r="AB69" s="9">
        <v>7.65</v>
      </c>
      <c r="AC69" s="9">
        <v>9.65</v>
      </c>
    </row>
    <row r="70" spans="1:29" x14ac:dyDescent="0.3">
      <c r="A70">
        <f t="shared" si="15"/>
        <v>68</v>
      </c>
      <c r="B70" s="7">
        <v>44509</v>
      </c>
      <c r="C70" s="8">
        <v>11.779400000000001</v>
      </c>
      <c r="D70" s="34">
        <v>991.06602399999997</v>
      </c>
      <c r="E70" s="34">
        <v>0</v>
      </c>
      <c r="F70" s="34"/>
      <c r="G70" s="35">
        <f t="shared" si="13"/>
        <v>991.06602399999997</v>
      </c>
      <c r="H70" s="12">
        <f t="shared" si="16"/>
        <v>0.78802206165264899</v>
      </c>
      <c r="I70" s="11">
        <f t="shared" si="17"/>
        <v>0.95191239551586848</v>
      </c>
      <c r="J70" s="12">
        <f t="shared" si="18"/>
        <v>-4.8087604484131514</v>
      </c>
      <c r="K70" s="40">
        <f t="shared" si="19"/>
        <v>991.06602399999997</v>
      </c>
      <c r="L70" s="42">
        <f t="shared" si="20"/>
        <v>0.78802206165264899</v>
      </c>
      <c r="M70" s="41">
        <f t="shared" si="21"/>
        <v>0.95191239551586848</v>
      </c>
      <c r="N70" s="42">
        <f t="shared" si="22"/>
        <v>-4.8087604484131514</v>
      </c>
      <c r="O70" s="9">
        <v>7.65</v>
      </c>
      <c r="P70" s="15">
        <f t="shared" si="14"/>
        <v>1.0149403635786849</v>
      </c>
      <c r="Q70" s="16">
        <f t="shared" si="23"/>
        <v>2.9256277950295839E-2</v>
      </c>
      <c r="R70" s="15">
        <f t="shared" si="24"/>
        <v>1.0149403635786849</v>
      </c>
      <c r="S70" s="16">
        <f t="shared" si="25"/>
        <v>1.494036357868489</v>
      </c>
      <c r="AA70" s="9">
        <v>3.65</v>
      </c>
      <c r="AB70" s="9">
        <v>7.65</v>
      </c>
      <c r="AC70" s="9">
        <v>9.65</v>
      </c>
    </row>
    <row r="71" spans="1:29" x14ac:dyDescent="0.3">
      <c r="A71">
        <f t="shared" si="15"/>
        <v>69</v>
      </c>
      <c r="B71" s="7">
        <v>44510</v>
      </c>
      <c r="C71" s="8">
        <v>11.7631</v>
      </c>
      <c r="D71" s="34">
        <v>991.89065700000003</v>
      </c>
      <c r="E71" s="34">
        <v>0</v>
      </c>
      <c r="F71" s="34"/>
      <c r="G71" s="35">
        <f t="shared" si="13"/>
        <v>991.89065700000003</v>
      </c>
      <c r="H71" s="12">
        <f t="shared" si="16"/>
        <v>8.3206666360302606E-2</v>
      </c>
      <c r="I71" s="11">
        <f t="shared" si="17"/>
        <v>0.95270445008684779</v>
      </c>
      <c r="J71" s="12">
        <f t="shared" si="18"/>
        <v>-4.7295549913152213</v>
      </c>
      <c r="K71" s="40">
        <f t="shared" si="19"/>
        <v>991.89065700000003</v>
      </c>
      <c r="L71" s="42">
        <f t="shared" si="20"/>
        <v>8.3206666360302606E-2</v>
      </c>
      <c r="M71" s="41">
        <f t="shared" si="21"/>
        <v>0.95270445008684779</v>
      </c>
      <c r="N71" s="42">
        <f t="shared" si="22"/>
        <v>-4.7295549913152213</v>
      </c>
      <c r="O71" s="9">
        <v>7.65</v>
      </c>
      <c r="P71" s="15">
        <f t="shared" si="14"/>
        <v>1.0152372973524832</v>
      </c>
      <c r="Q71" s="16">
        <f t="shared" si="23"/>
        <v>2.9256277950295839E-2</v>
      </c>
      <c r="R71" s="15">
        <f t="shared" si="24"/>
        <v>1.0152372973524832</v>
      </c>
      <c r="S71" s="16">
        <f t="shared" si="25"/>
        <v>1.5237297352483248</v>
      </c>
      <c r="AA71" s="9">
        <v>3.65</v>
      </c>
      <c r="AB71" s="9">
        <v>7.65</v>
      </c>
      <c r="AC71" s="9">
        <v>9.65</v>
      </c>
    </row>
    <row r="72" spans="1:29" x14ac:dyDescent="0.3">
      <c r="A72">
        <f t="shared" si="15"/>
        <v>70</v>
      </c>
      <c r="B72" s="7">
        <v>44511</v>
      </c>
      <c r="C72" s="8">
        <v>11.724500000000001</v>
      </c>
      <c r="D72" s="34">
        <v>993.24391400000002</v>
      </c>
      <c r="E72" s="34">
        <v>0</v>
      </c>
      <c r="F72" s="34"/>
      <c r="G72" s="35">
        <f t="shared" si="13"/>
        <v>993.24391400000002</v>
      </c>
      <c r="H72" s="12">
        <f t="shared" si="16"/>
        <v>0.13643207448823524</v>
      </c>
      <c r="I72" s="11">
        <f t="shared" si="17"/>
        <v>0.95400424453184296</v>
      </c>
      <c r="J72" s="12">
        <f t="shared" si="18"/>
        <v>-4.5995755468157036</v>
      </c>
      <c r="K72" s="40">
        <f t="shared" si="19"/>
        <v>993.24391400000002</v>
      </c>
      <c r="L72" s="42">
        <f t="shared" si="20"/>
        <v>0.13643207448823524</v>
      </c>
      <c r="M72" s="41">
        <f t="shared" si="21"/>
        <v>0.95400424453184296</v>
      </c>
      <c r="N72" s="42">
        <f t="shared" si="22"/>
        <v>-4.5995755468157036</v>
      </c>
      <c r="O72" s="9">
        <v>7.65</v>
      </c>
      <c r="P72" s="15">
        <f t="shared" si="14"/>
        <v>1.0155343179980518</v>
      </c>
      <c r="Q72" s="16">
        <f t="shared" si="23"/>
        <v>2.9256277950295839E-2</v>
      </c>
      <c r="R72" s="15">
        <f t="shared" si="24"/>
        <v>1.0155343179980518</v>
      </c>
      <c r="S72" s="16">
        <f t="shared" si="25"/>
        <v>1.5534317998051828</v>
      </c>
      <c r="AA72" s="9">
        <v>3.65</v>
      </c>
      <c r="AB72" s="9">
        <v>7.65</v>
      </c>
      <c r="AC72" s="9">
        <v>9.65</v>
      </c>
    </row>
    <row r="73" spans="1:29" x14ac:dyDescent="0.3">
      <c r="A73">
        <f t="shared" si="15"/>
        <v>71</v>
      </c>
      <c r="B73" s="7">
        <v>44512</v>
      </c>
      <c r="C73" s="8">
        <v>11.6778</v>
      </c>
      <c r="D73" s="34">
        <v>994.78902300000004</v>
      </c>
      <c r="E73" s="34">
        <v>0</v>
      </c>
      <c r="F73" s="34"/>
      <c r="G73" s="35">
        <f t="shared" si="13"/>
        <v>994.78902300000004</v>
      </c>
      <c r="H73" s="12">
        <f t="shared" si="16"/>
        <v>0.155561889503808</v>
      </c>
      <c r="I73" s="11">
        <f t="shared" si="17"/>
        <v>0.95548831156058323</v>
      </c>
      <c r="J73" s="12">
        <f t="shared" si="18"/>
        <v>-4.4511688439416774</v>
      </c>
      <c r="K73" s="40">
        <f t="shared" si="19"/>
        <v>994.78902300000004</v>
      </c>
      <c r="L73" s="42">
        <f t="shared" si="20"/>
        <v>0.155561889503808</v>
      </c>
      <c r="M73" s="41">
        <f t="shared" si="21"/>
        <v>0.95548831156058323</v>
      </c>
      <c r="N73" s="42">
        <f t="shared" si="22"/>
        <v>-4.4511688439416774</v>
      </c>
      <c r="O73" s="9">
        <v>7.65</v>
      </c>
      <c r="P73" s="15">
        <f t="shared" si="14"/>
        <v>1.0158314255408061</v>
      </c>
      <c r="Q73" s="16">
        <f t="shared" si="23"/>
        <v>2.9256277950295839E-2</v>
      </c>
      <c r="R73" s="15">
        <f t="shared" si="24"/>
        <v>1.0158314255408061</v>
      </c>
      <c r="S73" s="16">
        <f t="shared" si="25"/>
        <v>1.5831425540806077</v>
      </c>
      <c r="AA73" s="9">
        <v>3.65</v>
      </c>
      <c r="AB73" s="9">
        <v>7.65</v>
      </c>
      <c r="AC73" s="9">
        <v>9.65</v>
      </c>
    </row>
    <row r="74" spans="1:29" x14ac:dyDescent="0.3">
      <c r="A74">
        <f t="shared" si="15"/>
        <v>72</v>
      </c>
      <c r="B74" s="7">
        <v>44516</v>
      </c>
      <c r="C74" s="8">
        <v>11.777699999999999</v>
      </c>
      <c r="D74" s="34">
        <v>992.85953700000005</v>
      </c>
      <c r="E74" s="34">
        <v>0</v>
      </c>
      <c r="F74" s="34"/>
      <c r="G74" s="35">
        <f t="shared" si="13"/>
        <v>992.85953700000005</v>
      </c>
      <c r="H74" s="12">
        <f t="shared" si="16"/>
        <v>-0.19395931754264684</v>
      </c>
      <c r="I74" s="11">
        <f t="shared" si="17"/>
        <v>0.95363505295228057</v>
      </c>
      <c r="J74" s="12">
        <f t="shared" si="18"/>
        <v>-4.6364947047719429</v>
      </c>
      <c r="K74" s="40">
        <f t="shared" si="19"/>
        <v>992.85953700000005</v>
      </c>
      <c r="L74" s="42">
        <f t="shared" si="20"/>
        <v>-0.19395931754264684</v>
      </c>
      <c r="M74" s="41">
        <f t="shared" si="21"/>
        <v>0.95363505295228057</v>
      </c>
      <c r="N74" s="42">
        <f t="shared" si="22"/>
        <v>-4.6364947047719429</v>
      </c>
      <c r="O74" s="9">
        <v>7.65</v>
      </c>
      <c r="P74" s="15">
        <f t="shared" si="14"/>
        <v>1.0161286200061688</v>
      </c>
      <c r="Q74" s="16">
        <f t="shared" si="23"/>
        <v>2.9256277950295839E-2</v>
      </c>
      <c r="R74" s="15">
        <f t="shared" si="24"/>
        <v>1.0161286200061688</v>
      </c>
      <c r="S74" s="16">
        <f t="shared" si="25"/>
        <v>1.612862000616877</v>
      </c>
      <c r="AA74" s="9">
        <v>3.65</v>
      </c>
      <c r="AB74" s="9">
        <v>7.65</v>
      </c>
      <c r="AC74" s="9">
        <v>9.65</v>
      </c>
    </row>
    <row r="75" spans="1:29" x14ac:dyDescent="0.3">
      <c r="A75">
        <f t="shared" si="15"/>
        <v>73</v>
      </c>
      <c r="B75" s="7">
        <v>44517</v>
      </c>
      <c r="C75" s="8">
        <v>11.946</v>
      </c>
      <c r="D75" s="34">
        <v>989.33612600000004</v>
      </c>
      <c r="E75" s="34">
        <v>0</v>
      </c>
      <c r="F75" s="34"/>
      <c r="G75" s="35">
        <f t="shared" si="13"/>
        <v>989.33612600000004</v>
      </c>
      <c r="H75" s="12">
        <f t="shared" si="16"/>
        <v>-0.35487507232354609</v>
      </c>
      <c r="I75" s="11">
        <f t="shared" si="17"/>
        <v>0.95025083986841352</v>
      </c>
      <c r="J75" s="12">
        <f t="shared" si="18"/>
        <v>-4.9749160131586478</v>
      </c>
      <c r="K75" s="40">
        <f t="shared" si="19"/>
        <v>989.33612600000004</v>
      </c>
      <c r="L75" s="42">
        <f t="shared" si="20"/>
        <v>-0.35487507232354609</v>
      </c>
      <c r="M75" s="41">
        <f t="shared" si="21"/>
        <v>0.95025083986841352</v>
      </c>
      <c r="N75" s="42">
        <f t="shared" si="22"/>
        <v>-4.9749160131586478</v>
      </c>
      <c r="O75" s="9">
        <v>7.65</v>
      </c>
      <c r="P75" s="15">
        <f t="shared" si="14"/>
        <v>1.0164259014195702</v>
      </c>
      <c r="Q75" s="16">
        <f t="shared" si="23"/>
        <v>2.9256277950295839E-2</v>
      </c>
      <c r="R75" s="15">
        <f t="shared" si="24"/>
        <v>1.0164259014195702</v>
      </c>
      <c r="S75" s="16">
        <f t="shared" si="25"/>
        <v>1.6425901419570232</v>
      </c>
      <c r="AA75" s="9">
        <v>3.65</v>
      </c>
      <c r="AB75" s="9">
        <v>7.65</v>
      </c>
      <c r="AC75" s="9">
        <v>9.65</v>
      </c>
    </row>
    <row r="76" spans="1:29" x14ac:dyDescent="0.3">
      <c r="A76">
        <f t="shared" si="15"/>
        <v>74</v>
      </c>
      <c r="B76" s="7">
        <v>44518</v>
      </c>
      <c r="C76" s="8">
        <v>12.041600000000001</v>
      </c>
      <c r="D76" s="34">
        <v>987.54143799999997</v>
      </c>
      <c r="E76" s="34">
        <v>0</v>
      </c>
      <c r="F76" s="34"/>
      <c r="G76" s="35">
        <f t="shared" si="13"/>
        <v>987.54143799999997</v>
      </c>
      <c r="H76" s="12">
        <f t="shared" si="16"/>
        <v>-0.18140326152409347</v>
      </c>
      <c r="I76" s="11">
        <f t="shared" si="17"/>
        <v>0.94852705385223213</v>
      </c>
      <c r="J76" s="12">
        <f t="shared" si="18"/>
        <v>-5.1472946147767873</v>
      </c>
      <c r="K76" s="40">
        <f t="shared" si="19"/>
        <v>987.54143799999997</v>
      </c>
      <c r="L76" s="42">
        <f t="shared" si="20"/>
        <v>-0.18140326152409347</v>
      </c>
      <c r="M76" s="41">
        <f t="shared" si="21"/>
        <v>0.94852705385223213</v>
      </c>
      <c r="N76" s="42">
        <f t="shared" si="22"/>
        <v>-5.1472946147767873</v>
      </c>
      <c r="O76" s="9">
        <v>7.65</v>
      </c>
      <c r="P76" s="15">
        <f t="shared" si="14"/>
        <v>1.0167232698064483</v>
      </c>
      <c r="Q76" s="16">
        <f t="shared" si="23"/>
        <v>2.9256277950295839E-2</v>
      </c>
      <c r="R76" s="15">
        <f t="shared" si="24"/>
        <v>1.0167232698064483</v>
      </c>
      <c r="S76" s="16">
        <f t="shared" si="25"/>
        <v>1.6723269806448338</v>
      </c>
      <c r="AA76" s="9">
        <v>3.65</v>
      </c>
      <c r="AB76" s="9">
        <v>7.65</v>
      </c>
      <c r="AC76" s="9">
        <v>9.65</v>
      </c>
    </row>
    <row r="77" spans="1:29" x14ac:dyDescent="0.3">
      <c r="A77">
        <f t="shared" si="15"/>
        <v>75</v>
      </c>
      <c r="B77" s="7">
        <v>44519</v>
      </c>
      <c r="C77" s="8">
        <v>11.885999999999999</v>
      </c>
      <c r="D77" s="34">
        <v>991.629456</v>
      </c>
      <c r="E77" s="34">
        <v>0</v>
      </c>
      <c r="F77" s="34"/>
      <c r="G77" s="35">
        <f t="shared" si="13"/>
        <v>991.629456</v>
      </c>
      <c r="H77" s="12">
        <f t="shared" si="16"/>
        <v>0.413959135555797</v>
      </c>
      <c r="I77" s="11">
        <f t="shared" si="17"/>
        <v>0.95245356824487171</v>
      </c>
      <c r="J77" s="12">
        <f t="shared" si="18"/>
        <v>-4.7546431755128289</v>
      </c>
      <c r="K77" s="40">
        <f t="shared" si="19"/>
        <v>991.629456</v>
      </c>
      <c r="L77" s="42">
        <f t="shared" si="20"/>
        <v>0.413959135555797</v>
      </c>
      <c r="M77" s="41">
        <f t="shared" si="21"/>
        <v>0.95245356824487171</v>
      </c>
      <c r="N77" s="42">
        <f t="shared" si="22"/>
        <v>-4.7546431755128289</v>
      </c>
      <c r="O77" s="9">
        <v>7.65</v>
      </c>
      <c r="P77" s="15">
        <f t="shared" si="14"/>
        <v>1.0170207251922483</v>
      </c>
      <c r="Q77" s="16">
        <f t="shared" si="23"/>
        <v>2.9256277950295839E-2</v>
      </c>
      <c r="R77" s="15">
        <f t="shared" si="24"/>
        <v>1.0170207251922483</v>
      </c>
      <c r="S77" s="16">
        <f t="shared" si="25"/>
        <v>1.7020725192248287</v>
      </c>
      <c r="AA77" s="9">
        <v>3.65</v>
      </c>
      <c r="AB77" s="9">
        <v>7.65</v>
      </c>
      <c r="AC77" s="9">
        <v>9.65</v>
      </c>
    </row>
    <row r="78" spans="1:29" x14ac:dyDescent="0.3">
      <c r="A78">
        <f t="shared" si="15"/>
        <v>76</v>
      </c>
      <c r="B78" s="7">
        <v>44522</v>
      </c>
      <c r="C78" s="8">
        <v>12.125299999999999</v>
      </c>
      <c r="D78" s="34">
        <v>986.48400500000002</v>
      </c>
      <c r="E78" s="34">
        <v>0</v>
      </c>
      <c r="F78" s="34"/>
      <c r="G78" s="35">
        <f t="shared" si="13"/>
        <v>986.48400500000002</v>
      </c>
      <c r="H78" s="12">
        <f t="shared" si="16"/>
        <v>-0.51888847884324907</v>
      </c>
      <c r="I78" s="11">
        <f t="shared" si="17"/>
        <v>0.94751139641291759</v>
      </c>
      <c r="J78" s="12">
        <f t="shared" si="18"/>
        <v>-5.2488603587082405</v>
      </c>
      <c r="K78" s="40">
        <f t="shared" si="19"/>
        <v>986.48400500000002</v>
      </c>
      <c r="L78" s="42">
        <f t="shared" si="20"/>
        <v>-0.51888847884324907</v>
      </c>
      <c r="M78" s="41">
        <f t="shared" si="21"/>
        <v>0.94751139641291759</v>
      </c>
      <c r="N78" s="42">
        <f t="shared" si="22"/>
        <v>-5.2488603587082405</v>
      </c>
      <c r="O78" s="9">
        <v>7.65</v>
      </c>
      <c r="P78" s="15">
        <f t="shared" si="14"/>
        <v>1.0173182676024226</v>
      </c>
      <c r="Q78" s="16">
        <f t="shared" si="23"/>
        <v>2.9256277950295839E-2</v>
      </c>
      <c r="R78" s="15">
        <f t="shared" si="24"/>
        <v>1.0173182676024226</v>
      </c>
      <c r="S78" s="16">
        <f t="shared" si="25"/>
        <v>1.731826760242261</v>
      </c>
      <c r="AA78" s="9">
        <v>3.65</v>
      </c>
      <c r="AB78" s="9">
        <v>7.65</v>
      </c>
      <c r="AC78" s="9">
        <v>9.65</v>
      </c>
    </row>
    <row r="79" spans="1:29" x14ac:dyDescent="0.3">
      <c r="A79">
        <f t="shared" si="15"/>
        <v>77</v>
      </c>
      <c r="B79" s="7">
        <v>44523</v>
      </c>
      <c r="C79" s="8">
        <v>11.8872</v>
      </c>
      <c r="D79" s="34">
        <v>992.485634</v>
      </c>
      <c r="E79" s="34">
        <v>0</v>
      </c>
      <c r="F79" s="34"/>
      <c r="G79" s="35">
        <f t="shared" si="13"/>
        <v>992.485634</v>
      </c>
      <c r="H79" s="12">
        <f t="shared" si="16"/>
        <v>0.60838583997111506</v>
      </c>
      <c r="I79" s="11">
        <f t="shared" si="17"/>
        <v>0.95327592158080632</v>
      </c>
      <c r="J79" s="12">
        <f t="shared" si="18"/>
        <v>-4.6724078419193678</v>
      </c>
      <c r="K79" s="40">
        <f t="shared" si="19"/>
        <v>992.485634</v>
      </c>
      <c r="L79" s="42">
        <f t="shared" si="20"/>
        <v>0.60838583997111506</v>
      </c>
      <c r="M79" s="41">
        <f t="shared" si="21"/>
        <v>0.95327592158080632</v>
      </c>
      <c r="N79" s="42">
        <f t="shared" si="22"/>
        <v>-4.6724078419193678</v>
      </c>
      <c r="O79" s="9">
        <v>7.65</v>
      </c>
      <c r="P79" s="15">
        <f t="shared" si="14"/>
        <v>1.0176158970624316</v>
      </c>
      <c r="Q79" s="16">
        <f t="shared" si="23"/>
        <v>2.9256277950295839E-2</v>
      </c>
      <c r="R79" s="15">
        <f t="shared" si="24"/>
        <v>1.0176158970624316</v>
      </c>
      <c r="S79" s="16">
        <f t="shared" si="25"/>
        <v>1.7615897062431607</v>
      </c>
      <c r="AA79" s="9">
        <v>3.65</v>
      </c>
      <c r="AB79" s="9">
        <v>7.65</v>
      </c>
      <c r="AC79" s="9">
        <v>9.65</v>
      </c>
    </row>
    <row r="80" spans="1:29" x14ac:dyDescent="0.3">
      <c r="A80">
        <f t="shared" si="15"/>
        <v>78</v>
      </c>
      <c r="B80" s="7">
        <v>44524</v>
      </c>
      <c r="C80" s="8">
        <v>11.7973</v>
      </c>
      <c r="D80" s="34">
        <v>995.03488700000003</v>
      </c>
      <c r="E80" s="34">
        <v>0</v>
      </c>
      <c r="F80" s="34"/>
      <c r="G80" s="35">
        <f t="shared" si="13"/>
        <v>995.03488700000003</v>
      </c>
      <c r="H80" s="12">
        <f t="shared" si="16"/>
        <v>0.25685540552620179</v>
      </c>
      <c r="I80" s="11">
        <f t="shared" si="17"/>
        <v>0.95572446231496633</v>
      </c>
      <c r="J80" s="12">
        <f t="shared" si="18"/>
        <v>-4.4275537685033672</v>
      </c>
      <c r="K80" s="40">
        <f t="shared" si="19"/>
        <v>995.03488700000003</v>
      </c>
      <c r="L80" s="42">
        <f t="shared" si="20"/>
        <v>0.25685540552620179</v>
      </c>
      <c r="M80" s="41">
        <f t="shared" si="21"/>
        <v>0.95572446231496633</v>
      </c>
      <c r="N80" s="42">
        <f t="shared" si="22"/>
        <v>-4.4275537685033672</v>
      </c>
      <c r="O80" s="9">
        <v>7.65</v>
      </c>
      <c r="P80" s="15">
        <f t="shared" si="14"/>
        <v>1.0179136135977427</v>
      </c>
      <c r="Q80" s="16">
        <f t="shared" si="23"/>
        <v>2.9256277950295839E-2</v>
      </c>
      <c r="R80" s="15">
        <f t="shared" si="24"/>
        <v>1.0179136135977427</v>
      </c>
      <c r="S80" s="16">
        <f t="shared" si="25"/>
        <v>1.7913613597742684</v>
      </c>
      <c r="AA80" s="9">
        <v>3.65</v>
      </c>
      <c r="AB80" s="9">
        <v>7.65</v>
      </c>
      <c r="AC80" s="9">
        <v>9.65</v>
      </c>
    </row>
    <row r="81" spans="1:29" x14ac:dyDescent="0.3">
      <c r="A81">
        <f t="shared" si="15"/>
        <v>79</v>
      </c>
      <c r="B81" s="7">
        <v>44525</v>
      </c>
      <c r="C81" s="8">
        <v>11.8306</v>
      </c>
      <c r="D81" s="34">
        <v>994.69498799999997</v>
      </c>
      <c r="E81" s="34">
        <v>0</v>
      </c>
      <c r="F81" s="34"/>
      <c r="G81" s="35">
        <f t="shared" si="13"/>
        <v>994.69498799999997</v>
      </c>
      <c r="H81" s="12">
        <f t="shared" si="16"/>
        <v>-3.4159505806363732E-2</v>
      </c>
      <c r="I81" s="11">
        <f t="shared" si="17"/>
        <v>0.95539799156176897</v>
      </c>
      <c r="J81" s="12">
        <f t="shared" si="18"/>
        <v>-4.4602008438231033</v>
      </c>
      <c r="K81" s="40">
        <f t="shared" si="19"/>
        <v>994.69498799999997</v>
      </c>
      <c r="L81" s="42">
        <f t="shared" si="20"/>
        <v>-3.4159505806363732E-2</v>
      </c>
      <c r="M81" s="41">
        <f t="shared" si="21"/>
        <v>0.95539799156176897</v>
      </c>
      <c r="N81" s="42">
        <f t="shared" si="22"/>
        <v>-4.4602008438231033</v>
      </c>
      <c r="O81" s="9">
        <v>7.65</v>
      </c>
      <c r="P81" s="15">
        <f t="shared" si="14"/>
        <v>1.0182114172338308</v>
      </c>
      <c r="Q81" s="16">
        <f t="shared" si="23"/>
        <v>2.9256277950295839E-2</v>
      </c>
      <c r="R81" s="15">
        <f t="shared" si="24"/>
        <v>1.0182114172338308</v>
      </c>
      <c r="S81" s="16">
        <f t="shared" si="25"/>
        <v>1.8211417233830796</v>
      </c>
      <c r="AA81" s="9">
        <v>3.65</v>
      </c>
      <c r="AB81" s="9">
        <v>7.65</v>
      </c>
      <c r="AC81" s="9">
        <v>9.65</v>
      </c>
    </row>
    <row r="82" spans="1:29" x14ac:dyDescent="0.3">
      <c r="A82">
        <f t="shared" si="15"/>
        <v>80</v>
      </c>
      <c r="B82" s="7">
        <v>44526</v>
      </c>
      <c r="C82" s="8">
        <v>11.7065</v>
      </c>
      <c r="D82" s="34">
        <v>998.04606999999999</v>
      </c>
      <c r="E82" s="34">
        <v>0</v>
      </c>
      <c r="F82" s="34"/>
      <c r="G82" s="35">
        <f t="shared" si="13"/>
        <v>998.04606999999999</v>
      </c>
      <c r="H82" s="12">
        <f t="shared" si="16"/>
        <v>0.33689543432182667</v>
      </c>
      <c r="I82" s="11">
        <f t="shared" si="17"/>
        <v>0.95861668377494302</v>
      </c>
      <c r="J82" s="12">
        <f t="shared" si="18"/>
        <v>-4.1383316225056976</v>
      </c>
      <c r="K82" s="40">
        <f t="shared" si="19"/>
        <v>998.04606999999999</v>
      </c>
      <c r="L82" s="42">
        <f t="shared" si="20"/>
        <v>0.33689543432182667</v>
      </c>
      <c r="M82" s="41">
        <f t="shared" si="21"/>
        <v>0.95861668377494302</v>
      </c>
      <c r="N82" s="42">
        <f t="shared" si="22"/>
        <v>-4.1383316225056976</v>
      </c>
      <c r="O82" s="9">
        <v>7.65</v>
      </c>
      <c r="P82" s="15">
        <f t="shared" si="14"/>
        <v>1.0185093079961784</v>
      </c>
      <c r="Q82" s="16">
        <f t="shared" si="23"/>
        <v>2.9256277950295839E-2</v>
      </c>
      <c r="R82" s="15">
        <f t="shared" si="24"/>
        <v>1.0185093079961784</v>
      </c>
      <c r="S82" s="16">
        <f t="shared" si="25"/>
        <v>1.8509307996178448</v>
      </c>
      <c r="AA82" s="9">
        <v>3.65</v>
      </c>
      <c r="AB82" s="9">
        <v>7.65</v>
      </c>
      <c r="AC82" s="9">
        <v>9.65</v>
      </c>
    </row>
    <row r="83" spans="1:29" x14ac:dyDescent="0.3">
      <c r="A83">
        <f t="shared" si="15"/>
        <v>81</v>
      </c>
      <c r="B83" s="7">
        <v>44529</v>
      </c>
      <c r="C83" s="8">
        <v>11.6129</v>
      </c>
      <c r="D83" s="34">
        <v>1000.685222</v>
      </c>
      <c r="E83" s="34">
        <v>0</v>
      </c>
      <c r="F83" s="34"/>
      <c r="G83" s="35">
        <f t="shared" si="13"/>
        <v>1000.685222</v>
      </c>
      <c r="H83" s="12">
        <f t="shared" si="16"/>
        <v>0.26443188138598472</v>
      </c>
      <c r="I83" s="11">
        <f t="shared" si="17"/>
        <v>0.96115157190712908</v>
      </c>
      <c r="J83" s="12">
        <f t="shared" si="18"/>
        <v>-3.8848428092870924</v>
      </c>
      <c r="K83" s="40">
        <f t="shared" si="19"/>
        <v>1000.685222</v>
      </c>
      <c r="L83" s="42">
        <f t="shared" si="20"/>
        <v>0.26443188138598472</v>
      </c>
      <c r="M83" s="41">
        <f t="shared" si="21"/>
        <v>0.96115157190712908</v>
      </c>
      <c r="N83" s="42">
        <f t="shared" si="22"/>
        <v>-3.8848428092870924</v>
      </c>
      <c r="O83" s="9">
        <v>7.65</v>
      </c>
      <c r="P83" s="15">
        <f t="shared" si="14"/>
        <v>1.0188072859102755</v>
      </c>
      <c r="Q83" s="16">
        <f t="shared" si="23"/>
        <v>2.9256277950295839E-2</v>
      </c>
      <c r="R83" s="15">
        <f t="shared" si="24"/>
        <v>1.0188072859102755</v>
      </c>
      <c r="S83" s="16">
        <f t="shared" si="25"/>
        <v>1.8807285910275473</v>
      </c>
      <c r="AA83" s="9">
        <v>3.65</v>
      </c>
      <c r="AB83" s="9">
        <v>7.65</v>
      </c>
      <c r="AC83" s="9">
        <v>9.65</v>
      </c>
    </row>
    <row r="84" spans="1:29" x14ac:dyDescent="0.3">
      <c r="A84">
        <f t="shared" si="15"/>
        <v>82</v>
      </c>
      <c r="B84" s="7">
        <v>44530</v>
      </c>
      <c r="C84" s="8">
        <v>11.5199</v>
      </c>
      <c r="D84" s="34">
        <v>1003.312943</v>
      </c>
      <c r="E84" s="34">
        <v>0</v>
      </c>
      <c r="F84" s="34"/>
      <c r="G84" s="35">
        <f t="shared" si="13"/>
        <v>1003.312943</v>
      </c>
      <c r="H84" s="12">
        <f t="shared" si="16"/>
        <v>0.26259216607078528</v>
      </c>
      <c r="I84" s="11">
        <f t="shared" si="17"/>
        <v>0.96367548063902342</v>
      </c>
      <c r="J84" s="12">
        <f t="shared" si="18"/>
        <v>-3.6324519360976582</v>
      </c>
      <c r="K84" s="40">
        <f t="shared" si="19"/>
        <v>1003.312943</v>
      </c>
      <c r="L84" s="42">
        <f t="shared" si="20"/>
        <v>0.26259216607078528</v>
      </c>
      <c r="M84" s="41">
        <f t="shared" si="21"/>
        <v>0.96367548063902342</v>
      </c>
      <c r="N84" s="42">
        <f t="shared" si="22"/>
        <v>-3.6324519360976582</v>
      </c>
      <c r="O84" s="9">
        <v>7.65</v>
      </c>
      <c r="P84" s="15">
        <f t="shared" si="14"/>
        <v>1.0191053510016193</v>
      </c>
      <c r="Q84" s="16">
        <f t="shared" si="23"/>
        <v>2.9256277950295839E-2</v>
      </c>
      <c r="R84" s="15">
        <f t="shared" si="24"/>
        <v>1.0191053510016193</v>
      </c>
      <c r="S84" s="16">
        <f t="shared" si="25"/>
        <v>1.9105351001619253</v>
      </c>
      <c r="AA84" s="9">
        <v>3.65</v>
      </c>
      <c r="AB84" s="9">
        <v>7.65</v>
      </c>
      <c r="AC84" s="9">
        <v>9.65</v>
      </c>
    </row>
    <row r="85" spans="1:29" x14ac:dyDescent="0.3">
      <c r="A85">
        <f t="shared" si="15"/>
        <v>83</v>
      </c>
      <c r="B85" s="7">
        <v>44531</v>
      </c>
      <c r="C85" s="8">
        <v>11.52</v>
      </c>
      <c r="D85" s="34">
        <v>1003.744783</v>
      </c>
      <c r="E85" s="34">
        <v>0</v>
      </c>
      <c r="F85" s="34"/>
      <c r="G85" s="35">
        <f t="shared" si="13"/>
        <v>1003.744783</v>
      </c>
      <c r="H85" s="12">
        <f t="shared" si="16"/>
        <v>4.3041406274380023E-2</v>
      </c>
      <c r="I85" s="11">
        <f t="shared" si="17"/>
        <v>0.96409026011781185</v>
      </c>
      <c r="J85" s="12">
        <f t="shared" si="18"/>
        <v>-3.5909739882188152</v>
      </c>
      <c r="K85" s="40">
        <f t="shared" si="19"/>
        <v>1003.744783</v>
      </c>
      <c r="L85" s="42">
        <f t="shared" si="20"/>
        <v>4.3041406274380023E-2</v>
      </c>
      <c r="M85" s="41">
        <f t="shared" si="21"/>
        <v>0.96409026011781185</v>
      </c>
      <c r="N85" s="42">
        <f t="shared" si="22"/>
        <v>-3.5909739882188152</v>
      </c>
      <c r="O85" s="9">
        <v>7.65</v>
      </c>
      <c r="P85" s="15">
        <f t="shared" si="14"/>
        <v>1.0194035032957147</v>
      </c>
      <c r="Q85" s="16">
        <f t="shared" si="23"/>
        <v>2.9256277950295839E-2</v>
      </c>
      <c r="R85" s="15">
        <f t="shared" si="24"/>
        <v>1.0194035032957147</v>
      </c>
      <c r="S85" s="16">
        <f t="shared" si="25"/>
        <v>1.9403503295714719</v>
      </c>
      <c r="AA85" s="9">
        <v>3.65</v>
      </c>
      <c r="AB85" s="9">
        <v>7.65</v>
      </c>
      <c r="AC85" s="9">
        <v>9.65</v>
      </c>
    </row>
    <row r="86" spans="1:29" x14ac:dyDescent="0.3">
      <c r="A86">
        <f t="shared" si="15"/>
        <v>84</v>
      </c>
      <c r="B86" s="7">
        <v>44532</v>
      </c>
      <c r="C86" s="8">
        <v>11.3009</v>
      </c>
      <c r="D86" s="34">
        <v>1009.359043</v>
      </c>
      <c r="E86" s="34">
        <v>0</v>
      </c>
      <c r="F86" s="34"/>
      <c r="G86" s="35">
        <f t="shared" si="13"/>
        <v>1009.359043</v>
      </c>
      <c r="H86" s="12">
        <f t="shared" si="16"/>
        <v>0.55933142518760359</v>
      </c>
      <c r="I86" s="11">
        <f t="shared" si="17"/>
        <v>0.96948271990982371</v>
      </c>
      <c r="J86" s="12">
        <f t="shared" si="18"/>
        <v>-3.0517280090176291</v>
      </c>
      <c r="K86" s="40">
        <f t="shared" si="19"/>
        <v>1009.359043</v>
      </c>
      <c r="L86" s="42">
        <f t="shared" si="20"/>
        <v>0.55933142518760359</v>
      </c>
      <c r="M86" s="41">
        <f t="shared" si="21"/>
        <v>0.96948271990982371</v>
      </c>
      <c r="N86" s="42">
        <f t="shared" si="22"/>
        <v>-3.0517280090176291</v>
      </c>
      <c r="O86" s="9">
        <v>7.65</v>
      </c>
      <c r="P86" s="15">
        <f t="shared" si="14"/>
        <v>1.0197017428180739</v>
      </c>
      <c r="Q86" s="16">
        <f t="shared" si="23"/>
        <v>2.9256277950295839E-2</v>
      </c>
      <c r="R86" s="15">
        <f t="shared" si="24"/>
        <v>1.0197017428180739</v>
      </c>
      <c r="S86" s="16">
        <f t="shared" si="25"/>
        <v>1.9701742818073908</v>
      </c>
      <c r="AA86" s="9">
        <v>3.65</v>
      </c>
      <c r="AB86" s="9">
        <v>7.65</v>
      </c>
      <c r="AC86" s="9">
        <v>9.65</v>
      </c>
    </row>
    <row r="87" spans="1:29" x14ac:dyDescent="0.3">
      <c r="A87">
        <f t="shared" si="15"/>
        <v>85</v>
      </c>
      <c r="B87" s="7">
        <v>44533</v>
      </c>
      <c r="C87" s="8">
        <v>10.9352</v>
      </c>
      <c r="D87" s="34">
        <v>1018.513866</v>
      </c>
      <c r="E87" s="34">
        <v>0</v>
      </c>
      <c r="F87" s="34"/>
      <c r="G87" s="35">
        <f t="shared" si="13"/>
        <v>1018.513866</v>
      </c>
      <c r="H87" s="12">
        <f t="shared" si="16"/>
        <v>0.90699370689641956</v>
      </c>
      <c r="I87" s="11">
        <f t="shared" si="17"/>
        <v>0.97827586716885406</v>
      </c>
      <c r="J87" s="12">
        <f t="shared" si="18"/>
        <v>-2.1724132831145937</v>
      </c>
      <c r="K87" s="40">
        <f t="shared" si="19"/>
        <v>1018.513866</v>
      </c>
      <c r="L87" s="42">
        <f t="shared" si="20"/>
        <v>0.90699370689641956</v>
      </c>
      <c r="M87" s="41">
        <f t="shared" si="21"/>
        <v>0.97827586716885406</v>
      </c>
      <c r="N87" s="42">
        <f t="shared" si="22"/>
        <v>-2.1724132831145937</v>
      </c>
      <c r="O87" s="9">
        <v>7.65</v>
      </c>
      <c r="P87" s="15">
        <f t="shared" si="14"/>
        <v>1.0200000695942169</v>
      </c>
      <c r="Q87" s="16">
        <f t="shared" si="23"/>
        <v>2.9256277950295839E-2</v>
      </c>
      <c r="R87" s="15">
        <f t="shared" si="24"/>
        <v>1.0200000695942169</v>
      </c>
      <c r="S87" s="16">
        <f t="shared" si="25"/>
        <v>2.0000069594216852</v>
      </c>
      <c r="AA87" s="9">
        <v>3.65</v>
      </c>
      <c r="AB87" s="9">
        <v>7.65</v>
      </c>
      <c r="AC87" s="9">
        <v>9.65</v>
      </c>
    </row>
    <row r="88" spans="1:29" x14ac:dyDescent="0.3">
      <c r="A88">
        <f t="shared" si="15"/>
        <v>86</v>
      </c>
      <c r="B88" s="7">
        <v>44536</v>
      </c>
      <c r="C88" s="8">
        <v>10.9575</v>
      </c>
      <c r="D88" s="34">
        <v>1018.398648</v>
      </c>
      <c r="E88" s="34">
        <v>0</v>
      </c>
      <c r="F88" s="34"/>
      <c r="G88" s="35">
        <f t="shared" si="13"/>
        <v>1018.398648</v>
      </c>
      <c r="H88" s="12">
        <f t="shared" si="16"/>
        <v>-1.131236440132799E-2</v>
      </c>
      <c r="I88" s="11">
        <f t="shared" si="17"/>
        <v>0.97816520103790972</v>
      </c>
      <c r="J88" s="12">
        <f t="shared" si="18"/>
        <v>-2.1834798962090285</v>
      </c>
      <c r="K88" s="40">
        <f t="shared" si="19"/>
        <v>1018.398648</v>
      </c>
      <c r="L88" s="42">
        <f t="shared" si="20"/>
        <v>-1.131236440132799E-2</v>
      </c>
      <c r="M88" s="41">
        <f t="shared" si="21"/>
        <v>0.97816520103790972</v>
      </c>
      <c r="N88" s="42">
        <f t="shared" si="22"/>
        <v>-2.1834798962090285</v>
      </c>
      <c r="O88" s="9">
        <v>7.65</v>
      </c>
      <c r="P88" s="15">
        <f t="shared" si="14"/>
        <v>1.0202984836496705</v>
      </c>
      <c r="Q88" s="16">
        <f t="shared" si="23"/>
        <v>2.9256277950295839E-2</v>
      </c>
      <c r="R88" s="15">
        <f t="shared" si="24"/>
        <v>1.0202984836496705</v>
      </c>
      <c r="S88" s="16">
        <f t="shared" si="25"/>
        <v>2.0298483649670462</v>
      </c>
      <c r="AA88" s="9">
        <v>2.9</v>
      </c>
      <c r="AB88" s="9">
        <v>7.65</v>
      </c>
      <c r="AC88" s="9">
        <v>9.65</v>
      </c>
    </row>
    <row r="89" spans="1:29" x14ac:dyDescent="0.3">
      <c r="A89">
        <f t="shared" si="15"/>
        <v>87</v>
      </c>
      <c r="B89" s="7">
        <v>44537</v>
      </c>
      <c r="C89" s="8">
        <v>10.905200000000001</v>
      </c>
      <c r="D89" s="34">
        <v>1020.072324</v>
      </c>
      <c r="E89" s="34">
        <v>0</v>
      </c>
      <c r="F89" s="34"/>
      <c r="G89" s="35">
        <f t="shared" si="13"/>
        <v>1020.072324</v>
      </c>
      <c r="H89" s="12">
        <f t="shared" si="16"/>
        <v>0.16434389453352516</v>
      </c>
      <c r="I89" s="11">
        <f t="shared" si="17"/>
        <v>0.97977275582426715</v>
      </c>
      <c r="J89" s="12">
        <f t="shared" si="18"/>
        <v>-2.022724417573285</v>
      </c>
      <c r="K89" s="40">
        <f t="shared" si="19"/>
        <v>1020.072324</v>
      </c>
      <c r="L89" s="42">
        <f t="shared" si="20"/>
        <v>0.16434389453352516</v>
      </c>
      <c r="M89" s="41">
        <f t="shared" si="21"/>
        <v>0.97977275582426715</v>
      </c>
      <c r="N89" s="42">
        <f t="shared" si="22"/>
        <v>-2.022724417573285</v>
      </c>
      <c r="O89" s="9">
        <v>7.65</v>
      </c>
      <c r="P89" s="15">
        <f t="shared" si="14"/>
        <v>1.0205969850099696</v>
      </c>
      <c r="Q89" s="16">
        <f t="shared" si="23"/>
        <v>2.9256277950295839E-2</v>
      </c>
      <c r="R89" s="15">
        <f t="shared" si="24"/>
        <v>1.0205969850099696</v>
      </c>
      <c r="S89" s="16">
        <f t="shared" si="25"/>
        <v>2.0596985009969648</v>
      </c>
      <c r="AA89" s="9">
        <v>2.9</v>
      </c>
      <c r="AB89" s="9">
        <v>7.65</v>
      </c>
      <c r="AC89" s="9">
        <v>9.65</v>
      </c>
    </row>
    <row r="90" spans="1:29" x14ac:dyDescent="0.3">
      <c r="A90">
        <f t="shared" si="15"/>
        <v>88</v>
      </c>
      <c r="B90" s="7">
        <v>44538</v>
      </c>
      <c r="C90" s="8">
        <v>10.713200000000001</v>
      </c>
      <c r="D90" s="34">
        <v>1025.1075129999999</v>
      </c>
      <c r="E90" s="34">
        <v>0</v>
      </c>
      <c r="F90" s="34"/>
      <c r="G90" s="35">
        <f t="shared" si="13"/>
        <v>1025.1075129999999</v>
      </c>
      <c r="H90" s="12">
        <f t="shared" si="16"/>
        <v>0.49361098047004948</v>
      </c>
      <c r="I90" s="11">
        <f t="shared" si="17"/>
        <v>0.98460902173066978</v>
      </c>
      <c r="J90" s="12">
        <f t="shared" si="18"/>
        <v>-1.5390978269330224</v>
      </c>
      <c r="K90" s="40">
        <f t="shared" si="19"/>
        <v>1025.1075129999999</v>
      </c>
      <c r="L90" s="42">
        <f t="shared" si="20"/>
        <v>0.49361098047004948</v>
      </c>
      <c r="M90" s="41">
        <f t="shared" si="21"/>
        <v>0.98460902173066978</v>
      </c>
      <c r="N90" s="42">
        <f t="shared" si="22"/>
        <v>-1.5390978269330224</v>
      </c>
      <c r="O90" s="9">
        <v>7.65</v>
      </c>
      <c r="P90" s="15">
        <f t="shared" si="14"/>
        <v>1.0208955737006564</v>
      </c>
      <c r="Q90" s="16">
        <f t="shared" si="23"/>
        <v>2.9256277950295839E-2</v>
      </c>
      <c r="R90" s="15">
        <f t="shared" si="24"/>
        <v>1.0208955737006564</v>
      </c>
      <c r="S90" s="16">
        <f t="shared" si="25"/>
        <v>2.0895573700656422</v>
      </c>
      <c r="AA90" s="9">
        <v>2.9</v>
      </c>
      <c r="AB90" s="9">
        <v>7.65</v>
      </c>
      <c r="AC90" s="9">
        <v>9.65</v>
      </c>
    </row>
    <row r="91" spans="1:29" x14ac:dyDescent="0.3">
      <c r="A91">
        <f t="shared" si="15"/>
        <v>89</v>
      </c>
      <c r="B91" s="7">
        <v>44539</v>
      </c>
      <c r="C91" s="8">
        <v>10.7445</v>
      </c>
      <c r="D91" s="34">
        <v>1024.7677799999999</v>
      </c>
      <c r="E91" s="34">
        <v>0</v>
      </c>
      <c r="F91" s="34"/>
      <c r="G91" s="35">
        <f t="shared" si="13"/>
        <v>1024.7677799999999</v>
      </c>
      <c r="H91" s="12">
        <f t="shared" si="16"/>
        <v>-3.3141206721409855E-2</v>
      </c>
      <c r="I91" s="11">
        <f t="shared" si="17"/>
        <v>0.98428271041938031</v>
      </c>
      <c r="J91" s="12">
        <f t="shared" si="18"/>
        <v>-1.5717289580619687</v>
      </c>
      <c r="K91" s="40">
        <f t="shared" si="19"/>
        <v>1024.7677799999999</v>
      </c>
      <c r="L91" s="42">
        <f t="shared" si="20"/>
        <v>-3.3141206721409855E-2</v>
      </c>
      <c r="M91" s="41">
        <f t="shared" si="21"/>
        <v>0.98428271041938031</v>
      </c>
      <c r="N91" s="42">
        <f t="shared" si="22"/>
        <v>-1.5717289580619687</v>
      </c>
      <c r="O91" s="9">
        <v>9.15</v>
      </c>
      <c r="P91" s="15">
        <f t="shared" si="14"/>
        <v>1.0211942497472806</v>
      </c>
      <c r="Q91" s="16">
        <f t="shared" si="23"/>
        <v>2.9256277950295839E-2</v>
      </c>
      <c r="R91" s="15">
        <f t="shared" si="24"/>
        <v>1.0211942497472806</v>
      </c>
      <c r="S91" s="16">
        <f t="shared" si="25"/>
        <v>2.1194249747280569</v>
      </c>
      <c r="AA91" s="9">
        <v>2.9</v>
      </c>
      <c r="AB91" s="9">
        <v>9.15</v>
      </c>
      <c r="AC91" s="9">
        <v>11.15</v>
      </c>
    </row>
    <row r="92" spans="1:29" x14ac:dyDescent="0.3">
      <c r="A92">
        <f t="shared" si="15"/>
        <v>90</v>
      </c>
      <c r="B92" s="7">
        <v>44540</v>
      </c>
      <c r="C92" s="8">
        <v>10.485300000000001</v>
      </c>
      <c r="D92" s="34">
        <v>1031.443516</v>
      </c>
      <c r="E92" s="34">
        <v>0</v>
      </c>
      <c r="F92" s="34"/>
      <c r="G92" s="35">
        <f t="shared" si="13"/>
        <v>1031.443516</v>
      </c>
      <c r="H92" s="12">
        <f t="shared" si="16"/>
        <v>0.65143890452918907</v>
      </c>
      <c r="I92" s="11">
        <f t="shared" si="17"/>
        <v>0.99069471092560657</v>
      </c>
      <c r="J92" s="12">
        <f t="shared" si="18"/>
        <v>-0.93052890743934302</v>
      </c>
      <c r="K92" s="40">
        <f t="shared" si="19"/>
        <v>1031.443516</v>
      </c>
      <c r="L92" s="42">
        <f t="shared" si="20"/>
        <v>0.65143890452918907</v>
      </c>
      <c r="M92" s="41">
        <f t="shared" si="21"/>
        <v>0.99069471092560657</v>
      </c>
      <c r="N92" s="42">
        <f t="shared" si="22"/>
        <v>-0.93052890743934302</v>
      </c>
      <c r="O92" s="9">
        <v>9.15</v>
      </c>
      <c r="P92" s="15">
        <f t="shared" si="14"/>
        <v>1.0215491070824689</v>
      </c>
      <c r="Q92" s="16">
        <f t="shared" si="23"/>
        <v>3.4749249251664338E-2</v>
      </c>
      <c r="R92" s="15">
        <f t="shared" si="24"/>
        <v>1.0215491070824689</v>
      </c>
      <c r="S92" s="16">
        <f t="shared" si="25"/>
        <v>2.1549107082468932</v>
      </c>
      <c r="AA92" s="9">
        <v>2.9</v>
      </c>
      <c r="AB92" s="9">
        <v>9.15</v>
      </c>
      <c r="AC92" s="9">
        <v>11.15</v>
      </c>
    </row>
    <row r="93" spans="1:29" x14ac:dyDescent="0.3">
      <c r="A93">
        <f t="shared" si="15"/>
        <v>91</v>
      </c>
      <c r="B93" s="7">
        <v>44543</v>
      </c>
      <c r="C93" s="8">
        <v>10.666700000000001</v>
      </c>
      <c r="D93" s="34">
        <v>1027.4691769999999</v>
      </c>
      <c r="E93" s="34">
        <v>0</v>
      </c>
      <c r="F93" s="34"/>
      <c r="G93" s="35">
        <f t="shared" si="13"/>
        <v>1027.4691769999999</v>
      </c>
      <c r="H93" s="12">
        <f t="shared" si="16"/>
        <v>-0.38531814281143051</v>
      </c>
      <c r="I93" s="11">
        <f t="shared" si="17"/>
        <v>0.98687738446453699</v>
      </c>
      <c r="J93" s="12">
        <f t="shared" si="18"/>
        <v>-1.3122615535463011</v>
      </c>
      <c r="K93" s="40">
        <f t="shared" si="19"/>
        <v>1027.4691769999999</v>
      </c>
      <c r="L93" s="42">
        <f t="shared" si="20"/>
        <v>-0.38531814281143051</v>
      </c>
      <c r="M93" s="41">
        <f t="shared" si="21"/>
        <v>0.98687738446453699</v>
      </c>
      <c r="N93" s="42">
        <f t="shared" si="22"/>
        <v>-1.3122615535463011</v>
      </c>
      <c r="O93" s="9">
        <v>9.15</v>
      </c>
      <c r="P93" s="15">
        <f t="shared" si="14"/>
        <v>1.0219040877279171</v>
      </c>
      <c r="Q93" s="16">
        <f t="shared" si="23"/>
        <v>3.4749249251664338E-2</v>
      </c>
      <c r="R93" s="15">
        <f t="shared" si="24"/>
        <v>1.0219040877279171</v>
      </c>
      <c r="S93" s="16">
        <f t="shared" si="25"/>
        <v>2.1904087727917076</v>
      </c>
      <c r="AA93" s="9">
        <v>2.9</v>
      </c>
      <c r="AB93" s="9">
        <v>9.15</v>
      </c>
      <c r="AC93" s="9">
        <v>11.15</v>
      </c>
    </row>
    <row r="94" spans="1:29" x14ac:dyDescent="0.3">
      <c r="A94">
        <f t="shared" si="15"/>
        <v>92</v>
      </c>
      <c r="B94" s="7">
        <v>44544</v>
      </c>
      <c r="C94" s="8">
        <v>10.5547</v>
      </c>
      <c r="D94" s="34">
        <v>1030.582003</v>
      </c>
      <c r="E94" s="34">
        <v>0</v>
      </c>
      <c r="F94" s="34"/>
      <c r="G94" s="35">
        <f t="shared" si="13"/>
        <v>1030.582003</v>
      </c>
      <c r="H94" s="12">
        <f t="shared" si="16"/>
        <v>0.30296052374911842</v>
      </c>
      <c r="I94" s="11">
        <f t="shared" si="17"/>
        <v>0.98986723335727234</v>
      </c>
      <c r="J94" s="12">
        <f t="shared" si="18"/>
        <v>-1.0132766642727664</v>
      </c>
      <c r="K94" s="40">
        <f t="shared" si="19"/>
        <v>1030.582003</v>
      </c>
      <c r="L94" s="42">
        <f t="shared" si="20"/>
        <v>0.30296052374911842</v>
      </c>
      <c r="M94" s="41">
        <f t="shared" si="21"/>
        <v>0.98986723335727234</v>
      </c>
      <c r="N94" s="42">
        <f t="shared" si="22"/>
        <v>-1.0132766642727664</v>
      </c>
      <c r="O94" s="9">
        <v>9.15</v>
      </c>
      <c r="P94" s="15">
        <f t="shared" si="14"/>
        <v>1.0222591917264745</v>
      </c>
      <c r="Q94" s="16">
        <f t="shared" si="23"/>
        <v>3.4749249251664338E-2</v>
      </c>
      <c r="R94" s="15">
        <f t="shared" si="24"/>
        <v>1.0222591917264745</v>
      </c>
      <c r="S94" s="16">
        <f t="shared" si="25"/>
        <v>2.2259191726474503</v>
      </c>
      <c r="AA94" s="9">
        <v>2.9</v>
      </c>
      <c r="AB94" s="9">
        <v>9.15</v>
      </c>
      <c r="AC94" s="9">
        <v>11.15</v>
      </c>
    </row>
    <row r="95" spans="1:29" x14ac:dyDescent="0.3">
      <c r="A95">
        <f t="shared" si="15"/>
        <v>93</v>
      </c>
      <c r="B95" s="7">
        <v>44545</v>
      </c>
      <c r="C95" s="8">
        <v>10.6517</v>
      </c>
      <c r="D95" s="34">
        <v>1028.656506</v>
      </c>
      <c r="E95" s="34">
        <v>0</v>
      </c>
      <c r="F95" s="34"/>
      <c r="G95" s="35">
        <f t="shared" si="13"/>
        <v>1028.656506</v>
      </c>
      <c r="H95" s="12">
        <f t="shared" si="16"/>
        <v>-0.18683588442208743</v>
      </c>
      <c r="I95" s="11">
        <f t="shared" si="17"/>
        <v>0.98801780615722479</v>
      </c>
      <c r="J95" s="12">
        <f t="shared" si="18"/>
        <v>-1.1982193842775213</v>
      </c>
      <c r="K95" s="40">
        <f t="shared" si="19"/>
        <v>1028.656506</v>
      </c>
      <c r="L95" s="42">
        <f t="shared" si="20"/>
        <v>-0.18683588442208743</v>
      </c>
      <c r="M95" s="41">
        <f t="shared" si="21"/>
        <v>0.98801780615722479</v>
      </c>
      <c r="N95" s="42">
        <f t="shared" si="22"/>
        <v>-1.1982193842775213</v>
      </c>
      <c r="O95" s="9">
        <v>9.15</v>
      </c>
      <c r="P95" s="15">
        <f t="shared" si="14"/>
        <v>1.0226144191210056</v>
      </c>
      <c r="Q95" s="16">
        <f t="shared" si="23"/>
        <v>3.4749249251664338E-2</v>
      </c>
      <c r="R95" s="15">
        <f t="shared" si="24"/>
        <v>1.0226144191210056</v>
      </c>
      <c r="S95" s="16">
        <f t="shared" si="25"/>
        <v>2.2614419121005591</v>
      </c>
      <c r="AA95" s="9">
        <v>2.9</v>
      </c>
      <c r="AB95" s="9">
        <v>9.15</v>
      </c>
      <c r="AC95" s="9">
        <v>11.15</v>
      </c>
    </row>
    <row r="96" spans="1:29" x14ac:dyDescent="0.3">
      <c r="A96">
        <f t="shared" si="15"/>
        <v>94</v>
      </c>
      <c r="B96" s="7">
        <v>44546</v>
      </c>
      <c r="C96" s="8">
        <v>10.7348</v>
      </c>
      <c r="D96" s="34">
        <v>1027.0771569999999</v>
      </c>
      <c r="E96" s="34">
        <v>0</v>
      </c>
      <c r="F96" s="34"/>
      <c r="G96" s="35">
        <f t="shared" si="13"/>
        <v>1027.0771569999999</v>
      </c>
      <c r="H96" s="12">
        <f t="shared" si="16"/>
        <v>-0.15353511991496038</v>
      </c>
      <c r="I96" s="11">
        <f t="shared" si="17"/>
        <v>0.98650085183376013</v>
      </c>
      <c r="J96" s="12">
        <f t="shared" si="18"/>
        <v>-1.3499148166239872</v>
      </c>
      <c r="K96" s="40">
        <f t="shared" si="19"/>
        <v>1027.0771569999999</v>
      </c>
      <c r="L96" s="42">
        <f t="shared" si="20"/>
        <v>-0.15353511991496038</v>
      </c>
      <c r="M96" s="41">
        <f t="shared" si="21"/>
        <v>0.98650085183376013</v>
      </c>
      <c r="N96" s="42">
        <f t="shared" si="22"/>
        <v>-1.3499148166239872</v>
      </c>
      <c r="O96" s="9">
        <v>9.15</v>
      </c>
      <c r="P96" s="15">
        <f t="shared" si="14"/>
        <v>1.0229697699543894</v>
      </c>
      <c r="Q96" s="16">
        <f t="shared" si="23"/>
        <v>3.4749249251664338E-2</v>
      </c>
      <c r="R96" s="15">
        <f t="shared" si="24"/>
        <v>1.0229697699543894</v>
      </c>
      <c r="S96" s="16">
        <f t="shared" si="25"/>
        <v>2.2969769954389374</v>
      </c>
      <c r="AA96" s="9">
        <v>2.9</v>
      </c>
      <c r="AB96" s="9">
        <v>9.15</v>
      </c>
      <c r="AC96" s="9">
        <v>11.15</v>
      </c>
    </row>
    <row r="97" spans="1:29" x14ac:dyDescent="0.3">
      <c r="A97">
        <f t="shared" si="15"/>
        <v>95</v>
      </c>
      <c r="B97" s="7">
        <v>44547</v>
      </c>
      <c r="C97" s="8">
        <v>10.8626</v>
      </c>
      <c r="D97" s="34">
        <v>1024.4431950000001</v>
      </c>
      <c r="E97" s="34">
        <v>0</v>
      </c>
      <c r="F97" s="34"/>
      <c r="G97" s="35">
        <f t="shared" si="13"/>
        <v>1024.4431950000001</v>
      </c>
      <c r="H97" s="12">
        <f t="shared" si="16"/>
        <v>-0.25645220342486175</v>
      </c>
      <c r="I97" s="11">
        <f t="shared" si="17"/>
        <v>0.9839709486624274</v>
      </c>
      <c r="J97" s="12">
        <f t="shared" si="18"/>
        <v>-1.6029051337572597</v>
      </c>
      <c r="K97" s="40">
        <f t="shared" si="19"/>
        <v>1024.4431950000001</v>
      </c>
      <c r="L97" s="42">
        <f t="shared" si="20"/>
        <v>-0.25645220342486175</v>
      </c>
      <c r="M97" s="41">
        <f t="shared" si="21"/>
        <v>0.9839709486624274</v>
      </c>
      <c r="N97" s="42">
        <f t="shared" si="22"/>
        <v>-1.6029051337572597</v>
      </c>
      <c r="O97" s="9">
        <v>9.15</v>
      </c>
      <c r="P97" s="15">
        <f t="shared" si="14"/>
        <v>1.02332524426952</v>
      </c>
      <c r="Q97" s="16">
        <f t="shared" si="23"/>
        <v>3.4749249251664338E-2</v>
      </c>
      <c r="R97" s="15">
        <f t="shared" si="24"/>
        <v>1.02332524426952</v>
      </c>
      <c r="S97" s="16">
        <f t="shared" si="25"/>
        <v>2.3325244269519985</v>
      </c>
      <c r="AA97" s="9">
        <v>2.9</v>
      </c>
      <c r="AB97" s="9">
        <v>9.15</v>
      </c>
      <c r="AC97" s="9">
        <v>11.15</v>
      </c>
    </row>
    <row r="98" spans="1:29" x14ac:dyDescent="0.3">
      <c r="A98">
        <f t="shared" si="15"/>
        <v>96</v>
      </c>
      <c r="B98" s="7">
        <v>44550</v>
      </c>
      <c r="C98" s="8">
        <v>10.6083</v>
      </c>
      <c r="D98" s="34">
        <v>1030.9373559999999</v>
      </c>
      <c r="E98" s="34">
        <v>0</v>
      </c>
      <c r="F98" s="34"/>
      <c r="G98" s="35">
        <f t="shared" si="13"/>
        <v>1030.9373559999999</v>
      </c>
      <c r="H98" s="12">
        <f t="shared" si="16"/>
        <v>0.63392104429955687</v>
      </c>
      <c r="I98" s="11">
        <f t="shared" si="17"/>
        <v>0.99020854757579246</v>
      </c>
      <c r="J98" s="12">
        <f t="shared" si="18"/>
        <v>-0.97914524242075363</v>
      </c>
      <c r="K98" s="40">
        <f t="shared" si="19"/>
        <v>1030.9373559999999</v>
      </c>
      <c r="L98" s="42">
        <f t="shared" si="20"/>
        <v>0.63392104429955687</v>
      </c>
      <c r="M98" s="41">
        <f t="shared" si="21"/>
        <v>0.99020854757579246</v>
      </c>
      <c r="N98" s="42">
        <f t="shared" si="22"/>
        <v>-0.97914524242075363</v>
      </c>
      <c r="O98" s="9">
        <v>9.15</v>
      </c>
      <c r="P98" s="15">
        <f t="shared" si="14"/>
        <v>1.0236808421093064</v>
      </c>
      <c r="Q98" s="16">
        <f t="shared" si="23"/>
        <v>3.4749249251664338E-2</v>
      </c>
      <c r="R98" s="15">
        <f t="shared" si="24"/>
        <v>1.0236808421093064</v>
      </c>
      <c r="S98" s="16">
        <f t="shared" si="25"/>
        <v>2.3680842109306433</v>
      </c>
      <c r="AA98" s="9">
        <v>2.9</v>
      </c>
      <c r="AB98" s="9">
        <v>9.15</v>
      </c>
      <c r="AC98" s="9">
        <v>11.15</v>
      </c>
    </row>
    <row r="99" spans="1:29" x14ac:dyDescent="0.3">
      <c r="A99">
        <f t="shared" si="15"/>
        <v>97</v>
      </c>
      <c r="B99" s="7">
        <v>44551</v>
      </c>
      <c r="C99" s="8">
        <v>10.491099999999999</v>
      </c>
      <c r="D99" s="34">
        <v>1034.1647519999999</v>
      </c>
      <c r="E99" s="34">
        <v>0</v>
      </c>
      <c r="F99" s="34"/>
      <c r="G99" s="35">
        <f t="shared" si="13"/>
        <v>1034.1647519999999</v>
      </c>
      <c r="H99" s="12">
        <f t="shared" si="16"/>
        <v>0.31305452084131602</v>
      </c>
      <c r="I99" s="11">
        <f t="shared" si="17"/>
        <v>0.99330844019973563</v>
      </c>
      <c r="J99" s="12">
        <f t="shared" si="18"/>
        <v>-0.66915598002643684</v>
      </c>
      <c r="K99" s="40">
        <f t="shared" si="19"/>
        <v>1034.1647519999999</v>
      </c>
      <c r="L99" s="42">
        <f t="shared" si="20"/>
        <v>0.31305452084131602</v>
      </c>
      <c r="M99" s="41">
        <f t="shared" si="21"/>
        <v>0.99330844019973563</v>
      </c>
      <c r="N99" s="42">
        <f t="shared" si="22"/>
        <v>-0.66915598002643684</v>
      </c>
      <c r="O99" s="9">
        <v>9.15</v>
      </c>
      <c r="P99" s="15">
        <f t="shared" si="14"/>
        <v>1.0240365635166726</v>
      </c>
      <c r="Q99" s="16">
        <f t="shared" si="23"/>
        <v>3.4749249251664338E-2</v>
      </c>
      <c r="R99" s="15">
        <f t="shared" si="24"/>
        <v>1.0240365635166726</v>
      </c>
      <c r="S99" s="16">
        <f t="shared" si="25"/>
        <v>2.4036563516672604</v>
      </c>
      <c r="AA99" s="9">
        <v>2.9</v>
      </c>
      <c r="AB99" s="9">
        <v>9.15</v>
      </c>
      <c r="AC99" s="9">
        <v>11.15</v>
      </c>
    </row>
    <row r="100" spans="1:29" x14ac:dyDescent="0.3">
      <c r="A100">
        <f t="shared" si="15"/>
        <v>98</v>
      </c>
      <c r="B100" s="7">
        <v>44552</v>
      </c>
      <c r="C100" s="8">
        <v>10.54</v>
      </c>
      <c r="D100" s="34">
        <v>1033.3997409999999</v>
      </c>
      <c r="E100" s="34">
        <v>0</v>
      </c>
      <c r="F100" s="34"/>
      <c r="G100" s="35">
        <f t="shared" si="13"/>
        <v>1033.3997409999999</v>
      </c>
      <c r="H100" s="12">
        <f t="shared" si="16"/>
        <v>-7.3973803353910572E-2</v>
      </c>
      <c r="I100" s="11">
        <f t="shared" si="17"/>
        <v>0.9925736521674845</v>
      </c>
      <c r="J100" s="12">
        <f t="shared" si="18"/>
        <v>-0.74263478325155008</v>
      </c>
      <c r="K100" s="40">
        <f t="shared" si="19"/>
        <v>1033.3997409999999</v>
      </c>
      <c r="L100" s="42">
        <f t="shared" si="20"/>
        <v>-7.3973803353910572E-2</v>
      </c>
      <c r="M100" s="41">
        <f t="shared" si="21"/>
        <v>0.9925736521674845</v>
      </c>
      <c r="N100" s="42">
        <f t="shared" si="22"/>
        <v>-0.74263478325155008</v>
      </c>
      <c r="O100" s="9">
        <v>9.15</v>
      </c>
      <c r="P100" s="15">
        <f t="shared" si="14"/>
        <v>1.0243924085345573</v>
      </c>
      <c r="Q100" s="16">
        <f t="shared" si="23"/>
        <v>3.4749249251664338E-2</v>
      </c>
      <c r="R100" s="15">
        <f t="shared" si="24"/>
        <v>1.0243924085345573</v>
      </c>
      <c r="S100" s="16">
        <f t="shared" si="25"/>
        <v>2.4392408534557264</v>
      </c>
      <c r="AA100" s="9">
        <v>2.9</v>
      </c>
      <c r="AB100" s="9">
        <v>9.15</v>
      </c>
      <c r="AC100" s="9">
        <v>11.15</v>
      </c>
    </row>
    <row r="101" spans="1:29" x14ac:dyDescent="0.3">
      <c r="A101">
        <f t="shared" si="15"/>
        <v>99</v>
      </c>
      <c r="B101" s="7">
        <v>44553</v>
      </c>
      <c r="C101" s="8">
        <v>10.6791</v>
      </c>
      <c r="D101" s="34">
        <v>1030.4845809999999</v>
      </c>
      <c r="E101" s="34">
        <v>0</v>
      </c>
      <c r="F101" s="34"/>
      <c r="G101" s="35">
        <f t="shared" si="13"/>
        <v>1030.4845809999999</v>
      </c>
      <c r="H101" s="12">
        <f t="shared" si="16"/>
        <v>-0.28209412914881327</v>
      </c>
      <c r="I101" s="11">
        <f t="shared" si="17"/>
        <v>0.98977366016724211</v>
      </c>
      <c r="J101" s="12">
        <f t="shared" si="18"/>
        <v>-1.0226339832757891</v>
      </c>
      <c r="K101" s="40">
        <f t="shared" si="19"/>
        <v>1030.4845809999999</v>
      </c>
      <c r="L101" s="42">
        <f t="shared" si="20"/>
        <v>-0.28209412914881327</v>
      </c>
      <c r="M101" s="41">
        <f t="shared" si="21"/>
        <v>0.98977366016724211</v>
      </c>
      <c r="N101" s="42">
        <f t="shared" si="22"/>
        <v>-1.0226339832757891</v>
      </c>
      <c r="O101" s="9">
        <v>9.15</v>
      </c>
      <c r="P101" s="15">
        <f t="shared" si="14"/>
        <v>1.0247483772059141</v>
      </c>
      <c r="Q101" s="16">
        <f t="shared" si="23"/>
        <v>3.4749249251664338E-2</v>
      </c>
      <c r="R101" s="15">
        <f t="shared" si="24"/>
        <v>1.0247483772059141</v>
      </c>
      <c r="S101" s="16">
        <f t="shared" si="25"/>
        <v>2.4748377205914052</v>
      </c>
      <c r="AA101" s="9">
        <v>2.9</v>
      </c>
      <c r="AB101" s="9">
        <v>9.15</v>
      </c>
      <c r="AC101" s="9">
        <v>11.15</v>
      </c>
    </row>
    <row r="102" spans="1:29" x14ac:dyDescent="0.3">
      <c r="A102">
        <f t="shared" si="15"/>
        <v>100</v>
      </c>
      <c r="B102" s="7">
        <v>44554</v>
      </c>
      <c r="C102" s="8">
        <v>10.6791</v>
      </c>
      <c r="D102" s="34">
        <v>1030.8995769999999</v>
      </c>
      <c r="E102" s="34">
        <v>0</v>
      </c>
      <c r="F102" s="34"/>
      <c r="G102" s="35">
        <f t="shared" si="13"/>
        <v>1030.8995769999999</v>
      </c>
      <c r="H102" s="12">
        <f t="shared" si="16"/>
        <v>4.0271927174040378E-2</v>
      </c>
      <c r="I102" s="11">
        <f t="shared" si="17"/>
        <v>0.99017226109485246</v>
      </c>
      <c r="J102" s="12">
        <f t="shared" si="18"/>
        <v>-0.98277389051475428</v>
      </c>
      <c r="K102" s="40">
        <f t="shared" si="19"/>
        <v>1030.8995769999999</v>
      </c>
      <c r="L102" s="42">
        <f t="shared" si="20"/>
        <v>4.0271927174040378E-2</v>
      </c>
      <c r="M102" s="41">
        <f t="shared" si="21"/>
        <v>0.99017226109485246</v>
      </c>
      <c r="N102" s="42">
        <f t="shared" si="22"/>
        <v>-0.98277389051475428</v>
      </c>
      <c r="O102" s="9">
        <v>9.15</v>
      </c>
      <c r="P102" s="15">
        <f t="shared" si="14"/>
        <v>1.0251044695737117</v>
      </c>
      <c r="Q102" s="16">
        <f t="shared" si="23"/>
        <v>3.4749249251664338E-2</v>
      </c>
      <c r="R102" s="15">
        <f t="shared" si="24"/>
        <v>1.0251044695737117</v>
      </c>
      <c r="S102" s="16">
        <f t="shared" si="25"/>
        <v>2.5104469573711707</v>
      </c>
      <c r="AA102" s="9">
        <v>2.9</v>
      </c>
      <c r="AB102" s="9">
        <v>9.15</v>
      </c>
      <c r="AC102" s="9">
        <v>11.15</v>
      </c>
    </row>
    <row r="103" spans="1:29" x14ac:dyDescent="0.3">
      <c r="A103">
        <f t="shared" si="15"/>
        <v>101</v>
      </c>
      <c r="B103" s="7">
        <v>44557</v>
      </c>
      <c r="C103" s="8">
        <v>10.6797</v>
      </c>
      <c r="D103" s="34">
        <v>1031.300461</v>
      </c>
      <c r="E103" s="34">
        <v>0</v>
      </c>
      <c r="F103" s="34"/>
      <c r="G103" s="35">
        <f t="shared" si="13"/>
        <v>1031.300461</v>
      </c>
      <c r="H103" s="12">
        <f t="shared" si="16"/>
        <v>3.8886813899630113E-2</v>
      </c>
      <c r="I103" s="11">
        <f t="shared" si="17"/>
        <v>0.99055730753931015</v>
      </c>
      <c r="J103" s="12">
        <f t="shared" si="18"/>
        <v>-0.94426924606898499</v>
      </c>
      <c r="K103" s="40">
        <f t="shared" si="19"/>
        <v>1031.300461</v>
      </c>
      <c r="L103" s="42">
        <f t="shared" si="20"/>
        <v>3.8886813899630113E-2</v>
      </c>
      <c r="M103" s="41">
        <f t="shared" si="21"/>
        <v>0.99055730753931015</v>
      </c>
      <c r="N103" s="42">
        <f t="shared" si="22"/>
        <v>-0.94426924606898499</v>
      </c>
      <c r="O103" s="9">
        <v>9.15</v>
      </c>
      <c r="P103" s="15">
        <f t="shared" si="14"/>
        <v>1.0254606856809338</v>
      </c>
      <c r="Q103" s="16">
        <f t="shared" si="23"/>
        <v>3.4749249251664338E-2</v>
      </c>
      <c r="R103" s="15">
        <f t="shared" si="24"/>
        <v>1.0254606856809338</v>
      </c>
      <c r="S103" s="16">
        <f t="shared" si="25"/>
        <v>2.5460685680933848</v>
      </c>
      <c r="AA103" s="9">
        <v>2.9</v>
      </c>
      <c r="AB103" s="9">
        <v>9.15</v>
      </c>
      <c r="AC103" s="9">
        <v>11.15</v>
      </c>
    </row>
    <row r="104" spans="1:29" x14ac:dyDescent="0.3">
      <c r="A104">
        <f t="shared" si="15"/>
        <v>102</v>
      </c>
      <c r="B104" s="7">
        <v>44558</v>
      </c>
      <c r="C104" s="8">
        <v>10.69</v>
      </c>
      <c r="D104" s="34">
        <v>1031.471008</v>
      </c>
      <c r="E104" s="34">
        <v>0</v>
      </c>
      <c r="F104" s="34"/>
      <c r="G104" s="35">
        <f t="shared" si="13"/>
        <v>1031.471008</v>
      </c>
      <c r="H104" s="12">
        <f t="shared" si="16"/>
        <v>1.6537081718603908E-2</v>
      </c>
      <c r="I104" s="11">
        <f t="shared" si="17"/>
        <v>0.9907211168107275</v>
      </c>
      <c r="J104" s="12">
        <f t="shared" si="18"/>
        <v>-0.92788831892725021</v>
      </c>
      <c r="K104" s="40">
        <f t="shared" si="19"/>
        <v>1031.471008</v>
      </c>
      <c r="L104" s="42">
        <f t="shared" si="20"/>
        <v>1.6537081718603908E-2</v>
      </c>
      <c r="M104" s="41">
        <f t="shared" si="21"/>
        <v>0.9907211168107275</v>
      </c>
      <c r="N104" s="42">
        <f t="shared" si="22"/>
        <v>-0.92788831892725021</v>
      </c>
      <c r="O104" s="9">
        <v>9.15</v>
      </c>
      <c r="P104" s="15">
        <f t="shared" si="14"/>
        <v>1.025817025570579</v>
      </c>
      <c r="Q104" s="16">
        <f t="shared" si="23"/>
        <v>3.4749249251664338E-2</v>
      </c>
      <c r="R104" s="15">
        <f t="shared" si="24"/>
        <v>1.025817025570579</v>
      </c>
      <c r="S104" s="16">
        <f t="shared" si="25"/>
        <v>2.5817025570578966</v>
      </c>
      <c r="AA104" s="9">
        <v>2.9</v>
      </c>
      <c r="AB104" s="9">
        <v>9.15</v>
      </c>
      <c r="AC104" s="9">
        <v>11.15</v>
      </c>
    </row>
    <row r="105" spans="1:29" x14ac:dyDescent="0.3">
      <c r="A105">
        <f t="shared" si="15"/>
        <v>103</v>
      </c>
      <c r="B105" s="7">
        <v>44559</v>
      </c>
      <c r="C105" s="8">
        <v>10.7912</v>
      </c>
      <c r="D105" s="34">
        <v>1029.489032</v>
      </c>
      <c r="E105" s="34">
        <v>0</v>
      </c>
      <c r="F105" s="34"/>
      <c r="G105" s="35">
        <f t="shared" si="13"/>
        <v>1029.489032</v>
      </c>
      <c r="H105" s="12">
        <f t="shared" si="16"/>
        <v>-0.1921504322106915</v>
      </c>
      <c r="I105" s="11">
        <f t="shared" si="17"/>
        <v>0.9888174419027731</v>
      </c>
      <c r="J105" s="12">
        <f t="shared" si="18"/>
        <v>-1.1182558097226902</v>
      </c>
      <c r="K105" s="40">
        <f t="shared" si="19"/>
        <v>1029.489032</v>
      </c>
      <c r="L105" s="42">
        <f t="shared" si="20"/>
        <v>-0.1921504322106915</v>
      </c>
      <c r="M105" s="41">
        <f t="shared" si="21"/>
        <v>0.9888174419027731</v>
      </c>
      <c r="N105" s="42">
        <f t="shared" si="22"/>
        <v>-1.1182558097226902</v>
      </c>
      <c r="O105" s="9">
        <v>9.15</v>
      </c>
      <c r="P105" s="15">
        <f t="shared" si="14"/>
        <v>1.0261734892856604</v>
      </c>
      <c r="Q105" s="16">
        <f t="shared" si="23"/>
        <v>3.4749249251664338E-2</v>
      </c>
      <c r="R105" s="15">
        <f t="shared" si="24"/>
        <v>1.0261734892856604</v>
      </c>
      <c r="S105" s="16">
        <f t="shared" si="25"/>
        <v>2.6173489285660434</v>
      </c>
      <c r="AA105" s="9">
        <v>2.9</v>
      </c>
      <c r="AB105" s="9">
        <v>9.15</v>
      </c>
      <c r="AC105" s="9">
        <v>11.15</v>
      </c>
    </row>
    <row r="106" spans="1:29" x14ac:dyDescent="0.3">
      <c r="A106">
        <f t="shared" si="15"/>
        <v>104</v>
      </c>
      <c r="B106" s="7">
        <v>44560</v>
      </c>
      <c r="C106" s="8">
        <v>10.698600000000001</v>
      </c>
      <c r="D106" s="34">
        <v>1032.0989119999999</v>
      </c>
      <c r="E106" s="34">
        <v>0</v>
      </c>
      <c r="F106" s="34"/>
      <c r="G106" s="35">
        <f t="shared" si="13"/>
        <v>1032.0989119999999</v>
      </c>
      <c r="H106" s="12">
        <f t="shared" si="16"/>
        <v>0.2535121714633215</v>
      </c>
      <c r="I106" s="11">
        <f t="shared" si="17"/>
        <v>0.99132421447154884</v>
      </c>
      <c r="J106" s="12">
        <f t="shared" si="18"/>
        <v>-0.86757855284511631</v>
      </c>
      <c r="K106" s="40">
        <f t="shared" si="19"/>
        <v>1032.0989119999999</v>
      </c>
      <c r="L106" s="42">
        <f t="shared" si="20"/>
        <v>0.2535121714633215</v>
      </c>
      <c r="M106" s="41">
        <f t="shared" si="21"/>
        <v>0.99132421447154884</v>
      </c>
      <c r="N106" s="42">
        <f t="shared" si="22"/>
        <v>-0.86757855284511631</v>
      </c>
      <c r="O106" s="9">
        <v>9.15</v>
      </c>
      <c r="P106" s="15">
        <f t="shared" si="14"/>
        <v>1.0265300768692067</v>
      </c>
      <c r="Q106" s="16">
        <f t="shared" si="23"/>
        <v>3.4749249251664338E-2</v>
      </c>
      <c r="R106" s="15">
        <f t="shared" si="24"/>
        <v>1.0265300768692067</v>
      </c>
      <c r="S106" s="16">
        <f t="shared" si="25"/>
        <v>2.653007686920672</v>
      </c>
      <c r="AA106" s="9">
        <v>2.9</v>
      </c>
      <c r="AB106" s="9">
        <v>9.15</v>
      </c>
      <c r="AC106" s="9">
        <v>11.15</v>
      </c>
    </row>
    <row r="107" spans="1:29" x14ac:dyDescent="0.3">
      <c r="A107">
        <f t="shared" si="15"/>
        <v>105</v>
      </c>
      <c r="B107" s="7">
        <v>44561</v>
      </c>
      <c r="C107" s="8">
        <v>10.698600000000001</v>
      </c>
      <c r="D107" s="34">
        <v>1032.5152800000001</v>
      </c>
      <c r="E107" s="34">
        <v>0</v>
      </c>
      <c r="F107" s="34"/>
      <c r="G107" s="35">
        <f t="shared" si="13"/>
        <v>1032.5152800000001</v>
      </c>
      <c r="H107" s="12">
        <f t="shared" si="16"/>
        <v>4.0341869869164881E-2</v>
      </c>
      <c r="I107" s="11">
        <f t="shared" si="17"/>
        <v>0.99172413319613251</v>
      </c>
      <c r="J107" s="12">
        <f t="shared" si="18"/>
        <v>-0.82758668038674932</v>
      </c>
      <c r="K107" s="40">
        <f t="shared" si="19"/>
        <v>1032.5152800000001</v>
      </c>
      <c r="L107" s="42">
        <f t="shared" si="20"/>
        <v>4.0341869869164881E-2</v>
      </c>
      <c r="M107" s="41">
        <f t="shared" si="21"/>
        <v>0.99172413319613251</v>
      </c>
      <c r="N107" s="42">
        <f t="shared" si="22"/>
        <v>-0.82758668038674932</v>
      </c>
      <c r="O107" s="9">
        <v>9.15</v>
      </c>
      <c r="P107" s="15">
        <f t="shared" si="14"/>
        <v>1.0268867883642614</v>
      </c>
      <c r="Q107" s="16">
        <f t="shared" si="23"/>
        <v>3.4749249251664338E-2</v>
      </c>
      <c r="R107" s="15">
        <f t="shared" si="24"/>
        <v>1.0268867883642614</v>
      </c>
      <c r="S107" s="16">
        <f t="shared" si="25"/>
        <v>2.6886788364261394</v>
      </c>
      <c r="AA107" s="9">
        <v>2.9</v>
      </c>
      <c r="AB107" s="9">
        <v>9.15</v>
      </c>
      <c r="AC107" s="9">
        <v>11.15</v>
      </c>
    </row>
    <row r="108" spans="1:29" x14ac:dyDescent="0.3">
      <c r="A108">
        <f t="shared" si="15"/>
        <v>106</v>
      </c>
      <c r="B108" s="7">
        <v>44564</v>
      </c>
      <c r="C108" s="8">
        <v>10.917</v>
      </c>
      <c r="D108" s="34">
        <v>978.97828900000002</v>
      </c>
      <c r="E108" s="34">
        <v>48.80885</v>
      </c>
      <c r="F108" s="34">
        <f t="shared" ref="F108:F125" si="26">+(F107*(1+Q107/100))+E108</f>
        <v>48.80885</v>
      </c>
      <c r="G108" s="35">
        <f t="shared" si="13"/>
        <v>1027.787139</v>
      </c>
      <c r="H108" s="12">
        <f t="shared" si="16"/>
        <v>-0.45792455487922989</v>
      </c>
      <c r="I108" s="11">
        <f t="shared" si="17"/>
        <v>0.98718278487356426</v>
      </c>
      <c r="J108" s="12">
        <f t="shared" si="18"/>
        <v>-1.2817215126435744</v>
      </c>
      <c r="K108" s="40">
        <f t="shared" si="19"/>
        <v>1027.787139</v>
      </c>
      <c r="L108" s="42">
        <f t="shared" si="20"/>
        <v>-0.45792455487922989</v>
      </c>
      <c r="M108" s="41">
        <f t="shared" si="21"/>
        <v>0.98718278487356426</v>
      </c>
      <c r="N108" s="42">
        <f t="shared" si="22"/>
        <v>-1.2817215126435744</v>
      </c>
      <c r="O108" s="9">
        <v>9.15</v>
      </c>
      <c r="P108" s="15">
        <f t="shared" si="14"/>
        <v>1.0272436238138825</v>
      </c>
      <c r="Q108" s="16">
        <f t="shared" si="23"/>
        <v>3.4749249251664338E-2</v>
      </c>
      <c r="R108" s="15">
        <f t="shared" si="24"/>
        <v>1.0272436238138825</v>
      </c>
      <c r="S108" s="16">
        <f t="shared" si="25"/>
        <v>2.7243623813882456</v>
      </c>
      <c r="AA108" s="9">
        <v>2.9</v>
      </c>
      <c r="AB108" s="9">
        <v>9.15</v>
      </c>
      <c r="AC108" s="9">
        <v>11.15</v>
      </c>
    </row>
    <row r="109" spans="1:29" x14ac:dyDescent="0.3">
      <c r="A109">
        <f t="shared" si="15"/>
        <v>107</v>
      </c>
      <c r="B109" s="7">
        <v>44565</v>
      </c>
      <c r="C109" s="8">
        <v>11.258699999999999</v>
      </c>
      <c r="D109" s="34">
        <v>971.41814299999999</v>
      </c>
      <c r="E109" s="34">
        <v>0</v>
      </c>
      <c r="F109" s="34">
        <f t="shared" si="26"/>
        <v>48.825810708943372</v>
      </c>
      <c r="G109" s="35">
        <f t="shared" si="13"/>
        <v>971.41814299999999</v>
      </c>
      <c r="H109" s="12">
        <f t="shared" si="16"/>
        <v>-0.77224858660782658</v>
      </c>
      <c r="I109" s="11">
        <f t="shared" si="17"/>
        <v>0.97955927977014234</v>
      </c>
      <c r="J109" s="12">
        <f t="shared" si="18"/>
        <v>-2.0440720229857656</v>
      </c>
      <c r="K109" s="40">
        <f t="shared" si="19"/>
        <v>1020.2439537089433</v>
      </c>
      <c r="L109" s="42">
        <f t="shared" si="20"/>
        <v>-0.73392485708626554</v>
      </c>
      <c r="M109" s="41">
        <f t="shared" si="21"/>
        <v>0.97993760503050076</v>
      </c>
      <c r="N109" s="42">
        <f t="shared" si="22"/>
        <v>-2.0062394969499242</v>
      </c>
      <c r="O109" s="9">
        <v>9.15</v>
      </c>
      <c r="P109" s="15">
        <f t="shared" si="14"/>
        <v>1.0276005832611435</v>
      </c>
      <c r="Q109" s="16">
        <f t="shared" si="23"/>
        <v>3.4749249251664338E-2</v>
      </c>
      <c r="R109" s="15">
        <f t="shared" si="24"/>
        <v>1.0276005832611435</v>
      </c>
      <c r="S109" s="16">
        <f t="shared" si="25"/>
        <v>2.7600583261143452</v>
      </c>
      <c r="AA109" s="9">
        <v>2.9</v>
      </c>
      <c r="AB109" s="9">
        <v>9.15</v>
      </c>
      <c r="AC109" s="9">
        <v>11.15</v>
      </c>
    </row>
    <row r="110" spans="1:29" x14ac:dyDescent="0.3">
      <c r="A110">
        <f t="shared" si="15"/>
        <v>108</v>
      </c>
      <c r="B110" s="7">
        <v>44566</v>
      </c>
      <c r="C110" s="8">
        <v>11.3681</v>
      </c>
      <c r="D110" s="34">
        <v>969.30265399999996</v>
      </c>
      <c r="E110" s="34">
        <v>0</v>
      </c>
      <c r="F110" s="34">
        <f t="shared" si="26"/>
        <v>48.842777311605772</v>
      </c>
      <c r="G110" s="35">
        <f t="shared" si="13"/>
        <v>969.30265399999996</v>
      </c>
      <c r="H110" s="12">
        <f t="shared" si="16"/>
        <v>-0.21777326429860411</v>
      </c>
      <c r="I110" s="11">
        <f t="shared" si="17"/>
        <v>0.97742606155084699</v>
      </c>
      <c r="J110" s="12">
        <f t="shared" si="18"/>
        <v>-2.2573938449153008</v>
      </c>
      <c r="K110" s="40">
        <f t="shared" si="19"/>
        <v>1018.1454313116058</v>
      </c>
      <c r="L110" s="42">
        <f t="shared" si="20"/>
        <v>-0.20568829540313915</v>
      </c>
      <c r="M110" s="41">
        <f t="shared" si="21"/>
        <v>0.97792198807469921</v>
      </c>
      <c r="N110" s="42">
        <f t="shared" si="22"/>
        <v>-2.2078011925300789</v>
      </c>
      <c r="O110" s="9">
        <v>9.15</v>
      </c>
      <c r="P110" s="15">
        <f t="shared" si="14"/>
        <v>1.0279576667491324</v>
      </c>
      <c r="Q110" s="16">
        <f t="shared" si="23"/>
        <v>3.4749249251664338E-2</v>
      </c>
      <c r="R110" s="15">
        <f t="shared" si="24"/>
        <v>1.0279576667491324</v>
      </c>
      <c r="S110" s="16">
        <f t="shared" si="25"/>
        <v>2.7957666749132359</v>
      </c>
      <c r="AA110" s="9">
        <v>2.9</v>
      </c>
      <c r="AB110" s="9">
        <v>9.15</v>
      </c>
      <c r="AC110" s="9">
        <v>11.15</v>
      </c>
    </row>
    <row r="111" spans="1:29" x14ac:dyDescent="0.3">
      <c r="A111">
        <f t="shared" si="15"/>
        <v>109</v>
      </c>
      <c r="B111" s="7">
        <v>44567</v>
      </c>
      <c r="C111" s="8">
        <v>11.381</v>
      </c>
      <c r="D111" s="34">
        <v>969.41988400000002</v>
      </c>
      <c r="E111" s="34">
        <v>0</v>
      </c>
      <c r="F111" s="34">
        <f t="shared" si="26"/>
        <v>48.859749810035218</v>
      </c>
      <c r="G111" s="35">
        <f t="shared" si="13"/>
        <v>969.41988400000002</v>
      </c>
      <c r="H111" s="12">
        <f t="shared" si="16"/>
        <v>1.2094261737161105E-2</v>
      </c>
      <c r="I111" s="11">
        <f t="shared" si="17"/>
        <v>0.97754427401701816</v>
      </c>
      <c r="J111" s="12">
        <f t="shared" si="18"/>
        <v>-2.2455725982981845</v>
      </c>
      <c r="K111" s="40">
        <f t="shared" si="19"/>
        <v>1018.2796338100352</v>
      </c>
      <c r="L111" s="42">
        <f t="shared" si="20"/>
        <v>1.3181073577728242E-2</v>
      </c>
      <c r="M111" s="41">
        <f t="shared" si="21"/>
        <v>0.97805088869148016</v>
      </c>
      <c r="N111" s="42">
        <f t="shared" si="22"/>
        <v>-2.1949111308519842</v>
      </c>
      <c r="O111" s="9">
        <v>9.15</v>
      </c>
      <c r="P111" s="15">
        <f t="shared" si="14"/>
        <v>1.0283148743209527</v>
      </c>
      <c r="Q111" s="16">
        <f t="shared" si="23"/>
        <v>3.4749249251664338E-2</v>
      </c>
      <c r="R111" s="15">
        <f t="shared" si="24"/>
        <v>1.0283148743209527</v>
      </c>
      <c r="S111" s="16">
        <f t="shared" si="25"/>
        <v>2.8314874320952699</v>
      </c>
      <c r="AA111" s="9">
        <v>2.9</v>
      </c>
      <c r="AB111" s="9">
        <v>9.15</v>
      </c>
      <c r="AC111" s="9">
        <v>11.15</v>
      </c>
    </row>
    <row r="112" spans="1:29" x14ac:dyDescent="0.3">
      <c r="A112">
        <f t="shared" si="15"/>
        <v>110</v>
      </c>
      <c r="B112" s="7">
        <v>44568</v>
      </c>
      <c r="C112" s="8">
        <v>11.473000000000001</v>
      </c>
      <c r="D112" s="34">
        <v>967.72251400000005</v>
      </c>
      <c r="E112" s="34">
        <v>0</v>
      </c>
      <c r="F112" s="34">
        <f t="shared" si="26"/>
        <v>48.876728206280447</v>
      </c>
      <c r="G112" s="35">
        <f t="shared" si="13"/>
        <v>967.72251400000005</v>
      </c>
      <c r="H112" s="12">
        <f t="shared" si="16"/>
        <v>-0.17509131265147637</v>
      </c>
      <c r="I112" s="11">
        <f t="shared" si="17"/>
        <v>0.97583267891589243</v>
      </c>
      <c r="J112" s="12">
        <f t="shared" si="18"/>
        <v>-2.4167321084107574</v>
      </c>
      <c r="K112" s="40">
        <f t="shared" si="19"/>
        <v>1016.5992422062805</v>
      </c>
      <c r="L112" s="42">
        <f t="shared" si="20"/>
        <v>-0.165022607539278</v>
      </c>
      <c r="M112" s="41">
        <f t="shared" si="21"/>
        <v>0.9764368836119004</v>
      </c>
      <c r="N112" s="42">
        <f t="shared" si="22"/>
        <v>-2.3563116388099603</v>
      </c>
      <c r="O112" s="9">
        <v>9.15</v>
      </c>
      <c r="P112" s="15">
        <f t="shared" si="14"/>
        <v>1.0286722060197224</v>
      </c>
      <c r="Q112" s="16">
        <f t="shared" si="23"/>
        <v>3.4749249251664338E-2</v>
      </c>
      <c r="R112" s="15">
        <f t="shared" si="24"/>
        <v>1.0286722060197224</v>
      </c>
      <c r="S112" s="16">
        <f t="shared" si="25"/>
        <v>2.8672206019722424</v>
      </c>
      <c r="AA112" s="9">
        <v>2.9</v>
      </c>
      <c r="AB112" s="9">
        <v>9.15</v>
      </c>
      <c r="AC112" s="9">
        <v>11.15</v>
      </c>
    </row>
    <row r="113" spans="1:29" x14ac:dyDescent="0.3">
      <c r="A113">
        <f t="shared" si="15"/>
        <v>111</v>
      </c>
      <c r="B113" s="7">
        <v>44571</v>
      </c>
      <c r="C113" s="8">
        <v>11.555199999999999</v>
      </c>
      <c r="D113" s="34">
        <v>966.26023799999996</v>
      </c>
      <c r="E113" s="34">
        <v>0</v>
      </c>
      <c r="F113" s="34">
        <f t="shared" si="26"/>
        <v>48.893712502390905</v>
      </c>
      <c r="G113" s="35">
        <f t="shared" si="13"/>
        <v>966.26023799999996</v>
      </c>
      <c r="H113" s="12">
        <f t="shared" si="16"/>
        <v>-0.15110488583714998</v>
      </c>
      <c r="I113" s="11">
        <f t="shared" si="17"/>
        <v>0.97435814806045495</v>
      </c>
      <c r="J113" s="12">
        <f t="shared" si="18"/>
        <v>-2.5641851939545046</v>
      </c>
      <c r="K113" s="40">
        <f t="shared" si="19"/>
        <v>1015.1539505023909</v>
      </c>
      <c r="L113" s="42">
        <f t="shared" si="20"/>
        <v>-0.14216926827064214</v>
      </c>
      <c r="M113" s="41">
        <f t="shared" si="21"/>
        <v>0.97504869043934472</v>
      </c>
      <c r="N113" s="42">
        <f t="shared" si="22"/>
        <v>-2.4951309560655277</v>
      </c>
      <c r="O113" s="9">
        <v>9.15</v>
      </c>
      <c r="P113" s="15">
        <f t="shared" si="14"/>
        <v>1.0290296618885748</v>
      </c>
      <c r="Q113" s="16">
        <f t="shared" si="23"/>
        <v>3.4749249251664338E-2</v>
      </c>
      <c r="R113" s="15">
        <f t="shared" si="24"/>
        <v>1.0290296618885748</v>
      </c>
      <c r="S113" s="16">
        <f t="shared" si="25"/>
        <v>2.9029661888574809</v>
      </c>
      <c r="AA113" s="9">
        <v>2.9</v>
      </c>
      <c r="AB113" s="9">
        <v>9.15</v>
      </c>
      <c r="AC113" s="9">
        <v>11.15</v>
      </c>
    </row>
    <row r="114" spans="1:29" x14ac:dyDescent="0.3">
      <c r="A114">
        <f t="shared" si="15"/>
        <v>112</v>
      </c>
      <c r="B114" s="7">
        <v>44572</v>
      </c>
      <c r="C114" s="8">
        <v>11.571400000000001</v>
      </c>
      <c r="D114" s="34">
        <v>966.31023200000004</v>
      </c>
      <c r="E114" s="34">
        <v>0</v>
      </c>
      <c r="F114" s="34">
        <f t="shared" si="26"/>
        <v>48.910702700416749</v>
      </c>
      <c r="G114" s="35">
        <f t="shared" si="13"/>
        <v>966.31023200000004</v>
      </c>
      <c r="H114" s="12">
        <f t="shared" si="16"/>
        <v>5.1739684646001649E-3</v>
      </c>
      <c r="I114" s="11">
        <f t="shared" si="17"/>
        <v>0.97440856104376783</v>
      </c>
      <c r="J114" s="12">
        <f t="shared" si="18"/>
        <v>-2.5591438956232171</v>
      </c>
      <c r="K114" s="40">
        <f t="shared" si="19"/>
        <v>1015.2209347004168</v>
      </c>
      <c r="L114" s="42">
        <f t="shared" si="20"/>
        <v>6.5984275579911156E-3</v>
      </c>
      <c r="M114" s="41">
        <f t="shared" si="21"/>
        <v>0.97511302832083846</v>
      </c>
      <c r="N114" s="42">
        <f t="shared" si="22"/>
        <v>-2.488697167916154</v>
      </c>
      <c r="O114" s="9">
        <v>9.15</v>
      </c>
      <c r="P114" s="15">
        <f t="shared" si="14"/>
        <v>1.029387241970658</v>
      </c>
      <c r="Q114" s="16">
        <f t="shared" si="23"/>
        <v>3.4749249251664338E-2</v>
      </c>
      <c r="R114" s="15">
        <f t="shared" si="24"/>
        <v>1.029387241970658</v>
      </c>
      <c r="S114" s="16">
        <f t="shared" si="25"/>
        <v>2.9387241970658007</v>
      </c>
      <c r="AA114" s="9">
        <v>2.9</v>
      </c>
      <c r="AB114" s="9">
        <v>9.15</v>
      </c>
      <c r="AC114" s="9">
        <v>11.15</v>
      </c>
    </row>
    <row r="115" spans="1:29" x14ac:dyDescent="0.3">
      <c r="A115">
        <f t="shared" si="15"/>
        <v>113</v>
      </c>
      <c r="B115" s="7">
        <v>44573</v>
      </c>
      <c r="C115" s="8">
        <v>11.257199999999999</v>
      </c>
      <c r="D115" s="34">
        <v>973.92339100000004</v>
      </c>
      <c r="E115" s="34">
        <v>0</v>
      </c>
      <c r="F115" s="34">
        <f t="shared" si="26"/>
        <v>48.927698802408855</v>
      </c>
      <c r="G115" s="35">
        <f t="shared" si="13"/>
        <v>973.92339100000004</v>
      </c>
      <c r="H115" s="12">
        <f t="shared" si="16"/>
        <v>0.78785867601161019</v>
      </c>
      <c r="I115" s="11">
        <f t="shared" si="17"/>
        <v>0.98208552343175104</v>
      </c>
      <c r="J115" s="12">
        <f t="shared" si="18"/>
        <v>-1.791447656824896</v>
      </c>
      <c r="K115" s="40">
        <f t="shared" si="19"/>
        <v>1022.8510898024089</v>
      </c>
      <c r="L115" s="42">
        <f t="shared" si="20"/>
        <v>0.75157582366478515</v>
      </c>
      <c r="M115" s="41">
        <f t="shared" si="21"/>
        <v>0.98244174209510338</v>
      </c>
      <c r="N115" s="42">
        <f t="shared" si="22"/>
        <v>-1.7558257904896624</v>
      </c>
      <c r="O115" s="9">
        <v>9.15</v>
      </c>
      <c r="P115" s="15">
        <f t="shared" si="14"/>
        <v>1.0297449463091353</v>
      </c>
      <c r="Q115" s="16">
        <f t="shared" si="23"/>
        <v>3.4749249251664338E-2</v>
      </c>
      <c r="R115" s="15">
        <f t="shared" si="24"/>
        <v>1.0297449463091353</v>
      </c>
      <c r="S115" s="16">
        <f t="shared" si="25"/>
        <v>2.9744946309135267</v>
      </c>
      <c r="AA115" s="9">
        <v>2.9</v>
      </c>
      <c r="AB115" s="9">
        <v>9.15</v>
      </c>
      <c r="AC115" s="9">
        <v>11.15</v>
      </c>
    </row>
    <row r="116" spans="1:29" x14ac:dyDescent="0.3">
      <c r="A116">
        <f t="shared" si="15"/>
        <v>114</v>
      </c>
      <c r="B116" s="7">
        <v>44574</v>
      </c>
      <c r="C116" s="8">
        <v>11.2264</v>
      </c>
      <c r="D116" s="34">
        <v>975.04429300000004</v>
      </c>
      <c r="E116" s="34">
        <v>0</v>
      </c>
      <c r="F116" s="34">
        <f t="shared" si="26"/>
        <v>48.944700810418809</v>
      </c>
      <c r="G116" s="35">
        <f t="shared" si="13"/>
        <v>975.04429300000004</v>
      </c>
      <c r="H116" s="12">
        <f t="shared" si="16"/>
        <v>0.11509139326133511</v>
      </c>
      <c r="I116" s="11">
        <f t="shared" si="17"/>
        <v>0.98321581934368651</v>
      </c>
      <c r="J116" s="12">
        <f t="shared" si="18"/>
        <v>-1.6784180656313485</v>
      </c>
      <c r="K116" s="40">
        <f t="shared" si="19"/>
        <v>1023.9889938104188</v>
      </c>
      <c r="L116" s="42">
        <f t="shared" si="20"/>
        <v>0.11124825689239337</v>
      </c>
      <c r="M116" s="41">
        <f t="shared" si="21"/>
        <v>0.98353469140816741</v>
      </c>
      <c r="N116" s="42">
        <f t="shared" si="22"/>
        <v>-1.6465308591832595</v>
      </c>
      <c r="O116" s="9">
        <v>9.15</v>
      </c>
      <c r="P116" s="15">
        <f t="shared" si="14"/>
        <v>1.0301027749471847</v>
      </c>
      <c r="Q116" s="16">
        <f t="shared" si="23"/>
        <v>3.4749249251664338E-2</v>
      </c>
      <c r="R116" s="15">
        <f t="shared" si="24"/>
        <v>1.0301027749471847</v>
      </c>
      <c r="S116" s="16">
        <f t="shared" si="25"/>
        <v>3.0102774947184718</v>
      </c>
      <c r="AA116" s="9">
        <v>2.9</v>
      </c>
      <c r="AB116" s="9">
        <v>9.15</v>
      </c>
      <c r="AC116" s="9">
        <v>11.15</v>
      </c>
    </row>
    <row r="117" spans="1:29" x14ac:dyDescent="0.3">
      <c r="A117">
        <f t="shared" si="15"/>
        <v>115</v>
      </c>
      <c r="B117" s="7">
        <v>44575</v>
      </c>
      <c r="C117" s="8">
        <v>11.2704</v>
      </c>
      <c r="D117" s="34">
        <v>974.44518400000004</v>
      </c>
      <c r="E117" s="34">
        <v>0</v>
      </c>
      <c r="F117" s="34">
        <f t="shared" si="26"/>
        <v>48.961708726498905</v>
      </c>
      <c r="G117" s="35">
        <f t="shared" si="13"/>
        <v>974.44518400000004</v>
      </c>
      <c r="H117" s="12">
        <f t="shared" si="16"/>
        <v>-6.1444285587952674E-2</v>
      </c>
      <c r="I117" s="11">
        <f t="shared" si="17"/>
        <v>0.98261168940770305</v>
      </c>
      <c r="J117" s="12">
        <f t="shared" si="18"/>
        <v>-1.7388310592296952</v>
      </c>
      <c r="K117" s="40">
        <f t="shared" si="19"/>
        <v>1023.406892726499</v>
      </c>
      <c r="L117" s="42">
        <f t="shared" si="20"/>
        <v>-5.6846419975054019E-2</v>
      </c>
      <c r="M117" s="41">
        <f t="shared" si="21"/>
        <v>0.98297558714688915</v>
      </c>
      <c r="N117" s="42">
        <f t="shared" si="22"/>
        <v>-1.7024412853110849</v>
      </c>
      <c r="O117" s="9">
        <v>9.15</v>
      </c>
      <c r="P117" s="15">
        <f t="shared" si="14"/>
        <v>1.0304607279279994</v>
      </c>
      <c r="Q117" s="16">
        <f t="shared" si="23"/>
        <v>3.4749249251664338E-2</v>
      </c>
      <c r="R117" s="15">
        <f t="shared" si="24"/>
        <v>1.0304607279279994</v>
      </c>
      <c r="S117" s="16">
        <f t="shared" si="25"/>
        <v>3.0460727927999365</v>
      </c>
      <c r="AA117" s="9">
        <v>2.15</v>
      </c>
      <c r="AB117" s="9">
        <v>9.15</v>
      </c>
      <c r="AC117" s="9">
        <v>11.15</v>
      </c>
    </row>
    <row r="118" spans="1:29" x14ac:dyDescent="0.3">
      <c r="A118">
        <f t="shared" si="15"/>
        <v>116</v>
      </c>
      <c r="B118" s="7">
        <v>44578</v>
      </c>
      <c r="C118" s="8">
        <v>11.455</v>
      </c>
      <c r="D118" s="34">
        <v>970.63833599999998</v>
      </c>
      <c r="E118" s="34">
        <v>0</v>
      </c>
      <c r="F118" s="34">
        <f t="shared" si="26"/>
        <v>48.978722552702152</v>
      </c>
      <c r="G118" s="35">
        <f t="shared" si="13"/>
        <v>970.63833599999998</v>
      </c>
      <c r="H118" s="12">
        <f t="shared" si="16"/>
        <v>-0.39066825538336403</v>
      </c>
      <c r="I118" s="11">
        <f t="shared" si="17"/>
        <v>0.97877293746350102</v>
      </c>
      <c r="J118" s="12">
        <f t="shared" si="18"/>
        <v>-2.1227062536498975</v>
      </c>
      <c r="K118" s="40">
        <f t="shared" si="19"/>
        <v>1019.6170585527021</v>
      </c>
      <c r="L118" s="42">
        <f t="shared" si="20"/>
        <v>-0.37031548260342273</v>
      </c>
      <c r="M118" s="41">
        <f t="shared" si="21"/>
        <v>0.97933547635747231</v>
      </c>
      <c r="N118" s="42">
        <f t="shared" si="22"/>
        <v>-2.0664523642527688</v>
      </c>
      <c r="O118" s="9">
        <v>9.15</v>
      </c>
      <c r="P118" s="15">
        <f t="shared" si="14"/>
        <v>1.0308188052947875</v>
      </c>
      <c r="Q118" s="16">
        <f t="shared" si="23"/>
        <v>3.4749249251664338E-2</v>
      </c>
      <c r="R118" s="15">
        <f t="shared" si="24"/>
        <v>1.0308188052947875</v>
      </c>
      <c r="S118" s="16">
        <f t="shared" si="25"/>
        <v>3.0818805294787532</v>
      </c>
      <c r="AA118" s="9">
        <v>2.15</v>
      </c>
      <c r="AB118" s="9">
        <v>9.15</v>
      </c>
      <c r="AC118" s="9">
        <v>11.15</v>
      </c>
    </row>
    <row r="119" spans="1:29" x14ac:dyDescent="0.3">
      <c r="A119">
        <f t="shared" si="15"/>
        <v>117</v>
      </c>
      <c r="B119" s="7">
        <v>44579</v>
      </c>
      <c r="C119" s="8">
        <v>11.515000000000001</v>
      </c>
      <c r="D119" s="34">
        <v>969.69178699999998</v>
      </c>
      <c r="E119" s="34">
        <v>0</v>
      </c>
      <c r="F119" s="34">
        <f t="shared" si="26"/>
        <v>48.995742291082273</v>
      </c>
      <c r="G119" s="35">
        <f t="shared" si="13"/>
        <v>969.69178699999998</v>
      </c>
      <c r="H119" s="12">
        <f t="shared" si="16"/>
        <v>-9.7518196520107736E-2</v>
      </c>
      <c r="I119" s="11">
        <f t="shared" si="17"/>
        <v>0.97781845574685977</v>
      </c>
      <c r="J119" s="12">
        <f t="shared" si="18"/>
        <v>-2.2181544253140228</v>
      </c>
      <c r="K119" s="40">
        <f t="shared" si="19"/>
        <v>1018.6875292910822</v>
      </c>
      <c r="L119" s="42">
        <f t="shared" si="20"/>
        <v>-9.116454592661416E-2</v>
      </c>
      <c r="M119" s="41">
        <f t="shared" si="21"/>
        <v>0.97844266961735282</v>
      </c>
      <c r="N119" s="42">
        <f t="shared" si="22"/>
        <v>-2.1557330382647177</v>
      </c>
      <c r="O119" s="9">
        <v>9.15</v>
      </c>
      <c r="P119" s="15">
        <f t="shared" si="14"/>
        <v>1.0311770070907724</v>
      </c>
      <c r="Q119" s="16">
        <f t="shared" si="23"/>
        <v>3.4749249251664338E-2</v>
      </c>
      <c r="R119" s="15">
        <f t="shared" si="24"/>
        <v>1.0311770070907724</v>
      </c>
      <c r="S119" s="16">
        <f t="shared" si="25"/>
        <v>3.1177007090772424</v>
      </c>
      <c r="AA119" s="9">
        <v>2.15</v>
      </c>
      <c r="AB119" s="9">
        <v>9.15</v>
      </c>
      <c r="AC119" s="9">
        <v>11.15</v>
      </c>
    </row>
    <row r="120" spans="1:29" x14ac:dyDescent="0.3">
      <c r="A120">
        <f t="shared" si="15"/>
        <v>118</v>
      </c>
      <c r="B120" s="7">
        <v>44580</v>
      </c>
      <c r="C120" s="8">
        <v>11.3065</v>
      </c>
      <c r="D120" s="34">
        <v>974.85930399999995</v>
      </c>
      <c r="E120" s="34">
        <v>0</v>
      </c>
      <c r="F120" s="34">
        <f t="shared" si="26"/>
        <v>49.012767943693703</v>
      </c>
      <c r="G120" s="35">
        <f t="shared" si="13"/>
        <v>974.85930399999995</v>
      </c>
      <c r="H120" s="12">
        <f t="shared" si="16"/>
        <v>0.53290303880855205</v>
      </c>
      <c r="I120" s="11">
        <f t="shared" si="17"/>
        <v>0.98302928001156564</v>
      </c>
      <c r="J120" s="12">
        <f t="shared" si="18"/>
        <v>-1.6970719988434357</v>
      </c>
      <c r="K120" s="40">
        <f t="shared" si="19"/>
        <v>1023.8720719436936</v>
      </c>
      <c r="L120" s="42">
        <f t="shared" si="20"/>
        <v>0.50894337110609644</v>
      </c>
      <c r="M120" s="41">
        <f t="shared" si="21"/>
        <v>0.98342238872444387</v>
      </c>
      <c r="N120" s="42">
        <f t="shared" si="22"/>
        <v>-1.6577611275556126</v>
      </c>
      <c r="O120" s="9">
        <v>9.15</v>
      </c>
      <c r="P120" s="15">
        <f t="shared" si="14"/>
        <v>1.0315353333591923</v>
      </c>
      <c r="Q120" s="16">
        <f t="shared" si="23"/>
        <v>3.4749249251664338E-2</v>
      </c>
      <c r="R120" s="15">
        <f t="shared" si="24"/>
        <v>1.0315353333591923</v>
      </c>
      <c r="S120" s="16">
        <f t="shared" si="25"/>
        <v>3.1535333359192341</v>
      </c>
      <c r="AA120" s="9">
        <v>2.15</v>
      </c>
      <c r="AB120" s="9">
        <v>9.15</v>
      </c>
      <c r="AC120" s="9">
        <v>11.15</v>
      </c>
    </row>
    <row r="121" spans="1:29" x14ac:dyDescent="0.3">
      <c r="A121">
        <f t="shared" si="15"/>
        <v>119</v>
      </c>
      <c r="B121" s="7">
        <v>44581</v>
      </c>
      <c r="C121" s="8">
        <v>11.1059</v>
      </c>
      <c r="D121" s="34">
        <v>979.868922</v>
      </c>
      <c r="E121" s="34">
        <v>0</v>
      </c>
      <c r="F121" s="34">
        <f t="shared" si="26"/>
        <v>49.029799512591595</v>
      </c>
      <c r="G121" s="35">
        <f t="shared" si="13"/>
        <v>979.868922</v>
      </c>
      <c r="H121" s="12">
        <f t="shared" si="16"/>
        <v>0.51388112925063734</v>
      </c>
      <c r="I121" s="11">
        <f t="shared" si="17"/>
        <v>0.98808088197655353</v>
      </c>
      <c r="J121" s="12">
        <f t="shared" si="18"/>
        <v>-1.1919118023446473</v>
      </c>
      <c r="K121" s="40">
        <f t="shared" si="19"/>
        <v>1028.8987215125917</v>
      </c>
      <c r="L121" s="42">
        <f t="shared" si="20"/>
        <v>0.49094508060518738</v>
      </c>
      <c r="M121" s="41">
        <f t="shared" si="21"/>
        <v>0.98825045256345656</v>
      </c>
      <c r="N121" s="42">
        <f t="shared" si="22"/>
        <v>-1.1749547436543439</v>
      </c>
      <c r="O121" s="9">
        <v>9.15</v>
      </c>
      <c r="P121" s="15">
        <f t="shared" si="14"/>
        <v>1.0318937841433002</v>
      </c>
      <c r="Q121" s="16">
        <f t="shared" si="23"/>
        <v>3.4749249251664338E-2</v>
      </c>
      <c r="R121" s="15">
        <f t="shared" si="24"/>
        <v>1.0318937841433002</v>
      </c>
      <c r="S121" s="16">
        <f t="shared" si="25"/>
        <v>3.1893784143300241</v>
      </c>
      <c r="AA121" s="9">
        <v>2.15</v>
      </c>
      <c r="AB121" s="9">
        <v>9.15</v>
      </c>
      <c r="AC121" s="9">
        <v>11.15</v>
      </c>
    </row>
    <row r="122" spans="1:29" x14ac:dyDescent="0.3">
      <c r="A122">
        <f t="shared" si="15"/>
        <v>120</v>
      </c>
      <c r="B122" s="7">
        <v>44582</v>
      </c>
      <c r="C122" s="8">
        <v>11.23</v>
      </c>
      <c r="D122" s="34">
        <v>977.43516799999998</v>
      </c>
      <c r="E122" s="34">
        <v>0</v>
      </c>
      <c r="F122" s="34">
        <f t="shared" si="26"/>
        <v>49.046836999831818</v>
      </c>
      <c r="G122" s="35">
        <f t="shared" si="13"/>
        <v>977.43516799999998</v>
      </c>
      <c r="H122" s="12">
        <f t="shared" si="16"/>
        <v>-0.24837546587685999</v>
      </c>
      <c r="I122" s="11">
        <f t="shared" si="17"/>
        <v>0.98562673148270408</v>
      </c>
      <c r="J122" s="12">
        <f t="shared" si="18"/>
        <v>-1.4373268517295923</v>
      </c>
      <c r="K122" s="40">
        <f t="shared" si="19"/>
        <v>1026.4820049998318</v>
      </c>
      <c r="L122" s="42">
        <f t="shared" si="20"/>
        <v>-0.2348838094780592</v>
      </c>
      <c r="M122" s="41">
        <f t="shared" si="21"/>
        <v>0.98592921225329133</v>
      </c>
      <c r="N122" s="42">
        <f t="shared" si="22"/>
        <v>-1.4070787746708668</v>
      </c>
      <c r="O122" s="9">
        <v>9.15</v>
      </c>
      <c r="P122" s="15">
        <f t="shared" si="14"/>
        <v>1.0322523594863646</v>
      </c>
      <c r="Q122" s="16">
        <f t="shared" si="23"/>
        <v>3.4749249251664338E-2</v>
      </c>
      <c r="R122" s="15">
        <f t="shared" si="24"/>
        <v>1.0322523594863646</v>
      </c>
      <c r="S122" s="16">
        <f t="shared" si="25"/>
        <v>3.2252359486364623</v>
      </c>
      <c r="AA122" s="9">
        <v>2.15</v>
      </c>
      <c r="AB122" s="9">
        <v>9.15</v>
      </c>
      <c r="AC122" s="9">
        <v>11.15</v>
      </c>
    </row>
    <row r="123" spans="1:29" x14ac:dyDescent="0.3">
      <c r="A123">
        <f t="shared" si="15"/>
        <v>121</v>
      </c>
      <c r="B123" s="7">
        <v>44585</v>
      </c>
      <c r="C123" s="8">
        <v>11.131</v>
      </c>
      <c r="D123" s="34">
        <v>980.112842</v>
      </c>
      <c r="E123" s="34">
        <v>0</v>
      </c>
      <c r="F123" s="34">
        <f t="shared" si="26"/>
        <v>49.063880407470947</v>
      </c>
      <c r="G123" s="35">
        <f t="shared" si="13"/>
        <v>980.112842</v>
      </c>
      <c r="H123" s="12">
        <f t="shared" si="16"/>
        <v>0.27394901346542433</v>
      </c>
      <c r="I123" s="11">
        <f t="shared" si="17"/>
        <v>0.9883268461900524</v>
      </c>
      <c r="J123" s="12">
        <f t="shared" si="18"/>
        <v>-1.1673153809947601</v>
      </c>
      <c r="K123" s="40">
        <f t="shared" si="19"/>
        <v>1029.1767224074711</v>
      </c>
      <c r="L123" s="42">
        <f t="shared" si="20"/>
        <v>0.26251969294286415</v>
      </c>
      <c r="M123" s="41">
        <f t="shared" si="21"/>
        <v>0.98851747059393269</v>
      </c>
      <c r="N123" s="42">
        <f t="shared" si="22"/>
        <v>-1.148252940606731</v>
      </c>
      <c r="O123" s="9">
        <v>9.15</v>
      </c>
      <c r="P123" s="15">
        <f t="shared" si="14"/>
        <v>1.0326110594316686</v>
      </c>
      <c r="Q123" s="16">
        <f t="shared" si="23"/>
        <v>3.4749249251664338E-2</v>
      </c>
      <c r="R123" s="15">
        <f t="shared" si="24"/>
        <v>1.0326110594316686</v>
      </c>
      <c r="S123" s="16">
        <f t="shared" si="25"/>
        <v>3.2611059431668643</v>
      </c>
      <c r="AA123" s="9">
        <v>2.15</v>
      </c>
      <c r="AB123" s="9">
        <v>9.15</v>
      </c>
      <c r="AC123" s="9">
        <v>11.15</v>
      </c>
    </row>
    <row r="124" spans="1:29" x14ac:dyDescent="0.3">
      <c r="A124">
        <f t="shared" si="15"/>
        <v>122</v>
      </c>
      <c r="B124" s="7">
        <v>44586</v>
      </c>
      <c r="C124" s="8">
        <v>11.0623</v>
      </c>
      <c r="D124" s="34">
        <v>982.09778100000005</v>
      </c>
      <c r="E124" s="34">
        <v>0</v>
      </c>
      <c r="F124" s="34">
        <f t="shared" si="26"/>
        <v>49.080929737566279</v>
      </c>
      <c r="G124" s="35">
        <f t="shared" si="13"/>
        <v>982.09778100000005</v>
      </c>
      <c r="H124" s="12">
        <f t="shared" si="16"/>
        <v>0.20252147660362319</v>
      </c>
      <c r="I124" s="11">
        <f t="shared" si="17"/>
        <v>0.99032842031262647</v>
      </c>
      <c r="J124" s="12">
        <f t="shared" si="18"/>
        <v>-0.96715796873735327</v>
      </c>
      <c r="K124" s="40">
        <f t="shared" si="19"/>
        <v>1031.1787107375662</v>
      </c>
      <c r="L124" s="42">
        <f t="shared" si="20"/>
        <v>0.1945232812312403</v>
      </c>
      <c r="M124" s="41">
        <f t="shared" si="21"/>
        <v>0.99044036721327611</v>
      </c>
      <c r="N124" s="42">
        <f t="shared" si="22"/>
        <v>-0.95596327867238928</v>
      </c>
      <c r="O124" s="9">
        <v>9.15</v>
      </c>
      <c r="P124" s="15">
        <f t="shared" si="14"/>
        <v>1.0329698840225108</v>
      </c>
      <c r="Q124" s="16">
        <f t="shared" si="23"/>
        <v>3.4749249251664338E-2</v>
      </c>
      <c r="R124" s="15">
        <f t="shared" si="24"/>
        <v>1.0329698840225108</v>
      </c>
      <c r="S124" s="16">
        <f t="shared" si="25"/>
        <v>3.2969884022510776</v>
      </c>
      <c r="AA124" s="9">
        <v>2.15</v>
      </c>
      <c r="AB124" s="9">
        <v>9.15</v>
      </c>
      <c r="AC124" s="9">
        <v>11.15</v>
      </c>
    </row>
    <row r="125" spans="1:29" x14ac:dyDescent="0.3">
      <c r="A125">
        <f t="shared" si="15"/>
        <v>123</v>
      </c>
      <c r="B125" s="7">
        <v>44587</v>
      </c>
      <c r="C125" s="8">
        <v>11.071099999999999</v>
      </c>
      <c r="D125" s="34">
        <v>982.30511799999999</v>
      </c>
      <c r="E125" s="34">
        <v>0</v>
      </c>
      <c r="F125" s="34">
        <f t="shared" si="26"/>
        <v>49.097984992175817</v>
      </c>
      <c r="G125" s="35">
        <f t="shared" si="13"/>
        <v>982.30511799999999</v>
      </c>
      <c r="H125" s="12">
        <f t="shared" si="16"/>
        <v>2.1111645297566817E-2</v>
      </c>
      <c r="I125" s="11">
        <f t="shared" si="17"/>
        <v>0.99053749493600385</v>
      </c>
      <c r="J125" s="12">
        <f t="shared" si="18"/>
        <v>-0.94625050639961517</v>
      </c>
      <c r="K125" s="40">
        <f t="shared" si="19"/>
        <v>1031.4031029921757</v>
      </c>
      <c r="L125" s="42">
        <f t="shared" si="20"/>
        <v>2.1760753230548602E-2</v>
      </c>
      <c r="M125" s="41">
        <f t="shared" si="21"/>
        <v>0.99065589449748115</v>
      </c>
      <c r="N125" s="42">
        <f t="shared" si="22"/>
        <v>-0.93441055025188513</v>
      </c>
      <c r="O125" s="9">
        <v>9.15</v>
      </c>
      <c r="P125" s="15">
        <f t="shared" si="14"/>
        <v>1.0333288333022044</v>
      </c>
      <c r="Q125" s="16">
        <f t="shared" si="23"/>
        <v>3.4749249251664338E-2</v>
      </c>
      <c r="R125" s="15">
        <f t="shared" si="24"/>
        <v>1.0333288333022044</v>
      </c>
      <c r="S125" s="16">
        <f t="shared" si="25"/>
        <v>3.3328833302204375</v>
      </c>
      <c r="AA125" s="9">
        <v>2.15</v>
      </c>
      <c r="AB125" s="9">
        <v>9.15</v>
      </c>
      <c r="AC125" s="9">
        <v>11.15</v>
      </c>
    </row>
    <row r="126" spans="1:29" x14ac:dyDescent="0.3">
      <c r="A126">
        <f t="shared" si="15"/>
        <v>124</v>
      </c>
      <c r="B126" s="7">
        <v>44588</v>
      </c>
      <c r="C126" s="8">
        <v>11.3451</v>
      </c>
      <c r="D126" s="34">
        <v>976.47301700000003</v>
      </c>
      <c r="E126" s="34">
        <v>0</v>
      </c>
      <c r="F126" s="34">
        <f t="shared" ref="F126:F157" si="27">+(F125*(1+Q125/100))+E126</f>
        <v>49.115046173358294</v>
      </c>
      <c r="G126" s="35">
        <f t="shared" si="13"/>
        <v>976.47301700000003</v>
      </c>
      <c r="H126" s="12">
        <f t="shared" si="16"/>
        <v>-0.59371583158136509</v>
      </c>
      <c r="I126" s="11">
        <f t="shared" si="17"/>
        <v>0.98465651701081935</v>
      </c>
      <c r="J126" s="12">
        <f t="shared" si="18"/>
        <v>-1.5343482989180646</v>
      </c>
      <c r="K126" s="40">
        <f t="shared" si="19"/>
        <v>1025.5880631733583</v>
      </c>
      <c r="L126" s="42">
        <f t="shared" si="20"/>
        <v>-0.56379894552843757</v>
      </c>
      <c r="M126" s="41">
        <f t="shared" si="21"/>
        <v>0.985070587010489</v>
      </c>
      <c r="N126" s="42">
        <f t="shared" si="22"/>
        <v>-1.4929412989511004</v>
      </c>
      <c r="O126" s="9">
        <v>9.15</v>
      </c>
      <c r="P126" s="15">
        <f t="shared" si="14"/>
        <v>1.0336879073140779</v>
      </c>
      <c r="Q126" s="16">
        <f t="shared" si="23"/>
        <v>3.4749249251664338E-2</v>
      </c>
      <c r="R126" s="15">
        <f t="shared" si="24"/>
        <v>1.0336879073140779</v>
      </c>
      <c r="S126" s="16">
        <f t="shared" si="25"/>
        <v>3.3687907314077892</v>
      </c>
      <c r="AA126" s="9">
        <v>2.15</v>
      </c>
      <c r="AB126" s="9">
        <v>9.15</v>
      </c>
      <c r="AC126" s="9">
        <v>11.15</v>
      </c>
    </row>
    <row r="127" spans="1:29" x14ac:dyDescent="0.3">
      <c r="A127">
        <f t="shared" si="15"/>
        <v>125</v>
      </c>
      <c r="B127" s="7">
        <v>44589</v>
      </c>
      <c r="C127" s="8">
        <v>11.3764</v>
      </c>
      <c r="D127" s="34">
        <v>976.18101300000001</v>
      </c>
      <c r="E127" s="34">
        <v>0</v>
      </c>
      <c r="F127" s="34">
        <f t="shared" si="27"/>
        <v>49.132113283173148</v>
      </c>
      <c r="G127" s="35">
        <f t="shared" si="13"/>
        <v>976.18101300000001</v>
      </c>
      <c r="H127" s="12">
        <f t="shared" si="16"/>
        <v>-2.9903949716614253E-2</v>
      </c>
      <c r="I127" s="11">
        <f t="shared" si="17"/>
        <v>0.98436206582109109</v>
      </c>
      <c r="J127" s="12">
        <f t="shared" si="18"/>
        <v>-1.5637934178908908</v>
      </c>
      <c r="K127" s="40">
        <f t="shared" si="19"/>
        <v>1025.3131262831732</v>
      </c>
      <c r="L127" s="42">
        <f t="shared" si="20"/>
        <v>-2.6807731101541332E-2</v>
      </c>
      <c r="M127" s="41">
        <f t="shared" si="21"/>
        <v>0.98480651193636282</v>
      </c>
      <c r="N127" s="42">
        <f t="shared" si="22"/>
        <v>-1.5193488063637184</v>
      </c>
      <c r="O127" s="9">
        <v>9.15</v>
      </c>
      <c r="P127" s="15">
        <f t="shared" si="14"/>
        <v>1.0340471061014749</v>
      </c>
      <c r="Q127" s="16">
        <f t="shared" si="23"/>
        <v>3.4749249251664338E-2</v>
      </c>
      <c r="R127" s="15">
        <f t="shared" si="24"/>
        <v>1.0340471061014749</v>
      </c>
      <c r="S127" s="16">
        <f t="shared" si="25"/>
        <v>3.4047106101474878</v>
      </c>
      <c r="AA127" s="9">
        <v>2.15</v>
      </c>
      <c r="AB127" s="9">
        <v>9.15</v>
      </c>
      <c r="AC127" s="9">
        <v>11.15</v>
      </c>
    </row>
    <row r="128" spans="1:29" x14ac:dyDescent="0.3">
      <c r="A128">
        <f t="shared" si="15"/>
        <v>126</v>
      </c>
      <c r="B128" s="7">
        <v>44592</v>
      </c>
      <c r="C128" s="8">
        <v>11.2965</v>
      </c>
      <c r="D128" s="34">
        <v>978.40657299999998</v>
      </c>
      <c r="E128" s="34">
        <v>0</v>
      </c>
      <c r="F128" s="34">
        <f t="shared" si="27"/>
        <v>49.149186323680524</v>
      </c>
      <c r="G128" s="35">
        <f t="shared" si="13"/>
        <v>978.40657299999998</v>
      </c>
      <c r="H128" s="12">
        <f t="shared" si="16"/>
        <v>0.22798640522216918</v>
      </c>
      <c r="I128" s="11">
        <f t="shared" si="17"/>
        <v>0.98660627750932728</v>
      </c>
      <c r="J128" s="12">
        <f t="shared" si="18"/>
        <v>-1.3393722490672721</v>
      </c>
      <c r="K128" s="40">
        <f t="shared" si="19"/>
        <v>1027.5557593236806</v>
      </c>
      <c r="L128" s="42">
        <f t="shared" si="20"/>
        <v>0.21872664876896319</v>
      </c>
      <c r="M128" s="41">
        <f t="shared" si="21"/>
        <v>0.98696054621677975</v>
      </c>
      <c r="N128" s="42">
        <f t="shared" si="22"/>
        <v>-1.3039453783220245</v>
      </c>
      <c r="O128" s="9">
        <v>9.15</v>
      </c>
      <c r="P128" s="15">
        <f t="shared" si="14"/>
        <v>1.0344064297077538</v>
      </c>
      <c r="Q128" s="16">
        <f t="shared" si="23"/>
        <v>3.4749249251664338E-2</v>
      </c>
      <c r="R128" s="15">
        <f t="shared" si="24"/>
        <v>1.0344064297077538</v>
      </c>
      <c r="S128" s="16">
        <f t="shared" si="25"/>
        <v>3.4406429707753761</v>
      </c>
      <c r="AA128" s="9">
        <v>2.15</v>
      </c>
      <c r="AB128" s="9">
        <v>9.15</v>
      </c>
      <c r="AC128" s="9">
        <v>11.15</v>
      </c>
    </row>
    <row r="129" spans="1:29" x14ac:dyDescent="0.3">
      <c r="A129">
        <f t="shared" si="15"/>
        <v>127</v>
      </c>
      <c r="B129" s="7">
        <v>44593</v>
      </c>
      <c r="C129" s="8">
        <v>11.1274</v>
      </c>
      <c r="D129" s="34">
        <v>982.66075999999998</v>
      </c>
      <c r="E129" s="34">
        <v>0</v>
      </c>
      <c r="F129" s="34">
        <f t="shared" si="27"/>
        <v>49.166265296941305</v>
      </c>
      <c r="G129" s="35">
        <f t="shared" si="13"/>
        <v>982.66075999999998</v>
      </c>
      <c r="H129" s="12">
        <f t="shared" si="16"/>
        <v>0.43480768807140358</v>
      </c>
      <c r="I129" s="11">
        <f t="shared" si="17"/>
        <v>0.99089611745493289</v>
      </c>
      <c r="J129" s="12">
        <f t="shared" si="18"/>
        <v>-0.91038825450671101</v>
      </c>
      <c r="K129" s="40">
        <f t="shared" si="19"/>
        <v>1031.8270252969412</v>
      </c>
      <c r="L129" s="42">
        <f t="shared" si="20"/>
        <v>0.41567242794413595</v>
      </c>
      <c r="M129" s="41">
        <f t="shared" si="21"/>
        <v>0.99106306908208974</v>
      </c>
      <c r="N129" s="42">
        <f t="shared" si="22"/>
        <v>-0.89369309179102574</v>
      </c>
      <c r="O129" s="9">
        <v>9.15</v>
      </c>
      <c r="P129" s="15">
        <f t="shared" si="14"/>
        <v>1.0347658781762881</v>
      </c>
      <c r="Q129" s="16">
        <f t="shared" si="23"/>
        <v>3.4749249251664338E-2</v>
      </c>
      <c r="R129" s="15">
        <f t="shared" si="24"/>
        <v>1.0347658781762881</v>
      </c>
      <c r="S129" s="16">
        <f t="shared" si="25"/>
        <v>3.4765878176288068</v>
      </c>
      <c r="AA129" s="9">
        <v>2.15</v>
      </c>
      <c r="AB129" s="9">
        <v>9.15</v>
      </c>
      <c r="AC129" s="9">
        <v>11.15</v>
      </c>
    </row>
    <row r="130" spans="1:29" x14ac:dyDescent="0.3">
      <c r="A130">
        <f t="shared" si="15"/>
        <v>128</v>
      </c>
      <c r="B130" s="7">
        <v>44594</v>
      </c>
      <c r="C130" s="8">
        <v>11.0166</v>
      </c>
      <c r="D130" s="34">
        <v>985.59655299999997</v>
      </c>
      <c r="E130" s="34">
        <v>0</v>
      </c>
      <c r="F130" s="34">
        <f t="shared" si="27"/>
        <v>49.183350205017071</v>
      </c>
      <c r="G130" s="35">
        <f t="shared" si="13"/>
        <v>985.59655299999997</v>
      </c>
      <c r="H130" s="12">
        <f t="shared" si="16"/>
        <v>0.29875956377864998</v>
      </c>
      <c r="I130" s="11">
        <f t="shared" si="17"/>
        <v>0.99385651437294087</v>
      </c>
      <c r="J130" s="12">
        <f t="shared" si="18"/>
        <v>-0.61434856270591309</v>
      </c>
      <c r="K130" s="40">
        <f t="shared" si="19"/>
        <v>1034.779903205017</v>
      </c>
      <c r="L130" s="42">
        <f t="shared" si="20"/>
        <v>0.28617954712186755</v>
      </c>
      <c r="M130" s="41">
        <f t="shared" si="21"/>
        <v>0.99389928888488099</v>
      </c>
      <c r="N130" s="42">
        <f t="shared" si="22"/>
        <v>-0.61007111151190063</v>
      </c>
      <c r="O130" s="9">
        <v>9.15</v>
      </c>
      <c r="P130" s="15">
        <f t="shared" si="14"/>
        <v>1.0351254515504666</v>
      </c>
      <c r="Q130" s="16">
        <f t="shared" si="23"/>
        <v>3.4749249251664338E-2</v>
      </c>
      <c r="R130" s="15">
        <f t="shared" si="24"/>
        <v>1.0351254515504666</v>
      </c>
      <c r="S130" s="16">
        <f t="shared" si="25"/>
        <v>3.5125451550466646</v>
      </c>
      <c r="AA130" s="9">
        <v>2.15</v>
      </c>
      <c r="AB130" s="9">
        <v>9.15</v>
      </c>
      <c r="AC130" s="9">
        <v>11.15</v>
      </c>
    </row>
    <row r="131" spans="1:29" x14ac:dyDescent="0.3">
      <c r="A131">
        <f t="shared" si="15"/>
        <v>129</v>
      </c>
      <c r="B131" s="7">
        <v>44595</v>
      </c>
      <c r="C131" s="8">
        <v>10.893800000000001</v>
      </c>
      <c r="D131" s="34">
        <v>988.81100400000003</v>
      </c>
      <c r="E131" s="34">
        <v>0</v>
      </c>
      <c r="F131" s="34">
        <f t="shared" si="27"/>
        <v>49.200441049970131</v>
      </c>
      <c r="G131" s="35">
        <f t="shared" si="13"/>
        <v>988.81100400000003</v>
      </c>
      <c r="H131" s="12">
        <f t="shared" si="16"/>
        <v>0.32614267878836589</v>
      </c>
      <c r="I131" s="11">
        <f t="shared" si="17"/>
        <v>0.99709790463222947</v>
      </c>
      <c r="J131" s="12">
        <f t="shared" si="18"/>
        <v>-0.29020953677705297</v>
      </c>
      <c r="K131" s="40">
        <f t="shared" si="19"/>
        <v>1038.0114450499702</v>
      </c>
      <c r="L131" s="42">
        <f t="shared" si="20"/>
        <v>0.31229267547081552</v>
      </c>
      <c r="M131" s="41">
        <f t="shared" si="21"/>
        <v>0.99700316356562502</v>
      </c>
      <c r="N131" s="42">
        <f t="shared" si="22"/>
        <v>-0.29968364343749831</v>
      </c>
      <c r="O131" s="9">
        <v>10.65</v>
      </c>
      <c r="P131" s="15">
        <f t="shared" si="14"/>
        <v>1.0354851498736934</v>
      </c>
      <c r="Q131" s="16">
        <f t="shared" si="23"/>
        <v>3.4749249251664338E-2</v>
      </c>
      <c r="R131" s="15">
        <f t="shared" si="24"/>
        <v>1.0354851498736934</v>
      </c>
      <c r="S131" s="16">
        <f t="shared" si="25"/>
        <v>3.5485149873693445</v>
      </c>
      <c r="AA131" s="9">
        <v>2.15</v>
      </c>
      <c r="AB131" s="9">
        <v>10.65</v>
      </c>
      <c r="AC131" s="9">
        <v>12.65</v>
      </c>
    </row>
    <row r="132" spans="1:29" x14ac:dyDescent="0.3">
      <c r="A132">
        <f t="shared" si="15"/>
        <v>130</v>
      </c>
      <c r="B132" s="7">
        <v>44596</v>
      </c>
      <c r="C132" s="8">
        <v>11.0787</v>
      </c>
      <c r="D132" s="34">
        <v>985.00162799999998</v>
      </c>
      <c r="E132" s="34">
        <v>0</v>
      </c>
      <c r="F132" s="34">
        <f t="shared" si="27"/>
        <v>49.217537833863503</v>
      </c>
      <c r="G132" s="35">
        <f t="shared" ref="G132:G195" si="28">+D132+E132</f>
        <v>985.00162799999998</v>
      </c>
      <c r="H132" s="12">
        <f t="shared" si="16"/>
        <v>-0.38524813989631035</v>
      </c>
      <c r="I132" s="11">
        <f t="shared" si="17"/>
        <v>0.99325660350168876</v>
      </c>
      <c r="J132" s="12">
        <f t="shared" si="18"/>
        <v>-0.67433964983112382</v>
      </c>
      <c r="K132" s="40">
        <f t="shared" si="19"/>
        <v>1034.2191658338634</v>
      </c>
      <c r="L132" s="42">
        <f t="shared" si="20"/>
        <v>-0.36534079023804455</v>
      </c>
      <c r="M132" s="41">
        <f t="shared" si="21"/>
        <v>0.99336070432915602</v>
      </c>
      <c r="N132" s="42">
        <f t="shared" si="22"/>
        <v>-0.6639295670843981</v>
      </c>
      <c r="O132" s="9">
        <v>10.65</v>
      </c>
      <c r="P132" s="15">
        <f t="shared" ref="P132:P195" si="29">+((O131/100+1)^(1/252))*P131</f>
        <v>1.0359010787998537</v>
      </c>
      <c r="Q132" s="16">
        <f t="shared" si="23"/>
        <v>4.0167541389757311E-2</v>
      </c>
      <c r="R132" s="15">
        <f t="shared" si="24"/>
        <v>1.0359010787998537</v>
      </c>
      <c r="S132" s="16">
        <f t="shared" si="25"/>
        <v>3.5901078799853714</v>
      </c>
      <c r="AA132" s="9">
        <v>2.15</v>
      </c>
      <c r="AB132" s="9">
        <v>10.65</v>
      </c>
      <c r="AC132" s="9">
        <v>12.65</v>
      </c>
    </row>
    <row r="133" spans="1:29" x14ac:dyDescent="0.3">
      <c r="A133">
        <f t="shared" ref="A133:A196" si="30">+A132+1</f>
        <v>131</v>
      </c>
      <c r="B133" s="7">
        <v>44599</v>
      </c>
      <c r="C133" s="8">
        <v>10.9617</v>
      </c>
      <c r="D133" s="34">
        <v>988.073576</v>
      </c>
      <c r="E133" s="34">
        <v>0</v>
      </c>
      <c r="F133" s="34">
        <f t="shared" si="27"/>
        <v>49.237307308743937</v>
      </c>
      <c r="G133" s="35">
        <f t="shared" si="28"/>
        <v>988.073576</v>
      </c>
      <c r="H133" s="12">
        <f t="shared" ref="H133:H196" si="31">+(G133/D132-1)*100</f>
        <v>0.31187237794088052</v>
      </c>
      <c r="I133" s="11">
        <f t="shared" ref="I133:I196" si="32">+(1+H133/100)*I132</f>
        <v>0.99635429649008433</v>
      </c>
      <c r="J133" s="12">
        <f t="shared" ref="J133:J196" si="33">+(I133-1)*100</f>
        <v>-0.36457035099156654</v>
      </c>
      <c r="K133" s="40">
        <f t="shared" ref="K133:K196" si="34">+D133+F133</f>
        <v>1037.310883308744</v>
      </c>
      <c r="L133" s="42">
        <f t="shared" ref="L133:L196" si="35">+(K133/K132-1)*100</f>
        <v>0.29894219494450702</v>
      </c>
      <c r="M133" s="41">
        <f t="shared" ref="M133:M196" si="36">+(1+L133/100)*M132</f>
        <v>0.99633027862239376</v>
      </c>
      <c r="N133" s="42">
        <f t="shared" ref="N133:N196" si="37">+(M133-1)*100</f>
        <v>-0.36697213776062387</v>
      </c>
      <c r="O133" s="9">
        <v>10.65</v>
      </c>
      <c r="P133" s="15">
        <f t="shared" si="29"/>
        <v>1.0363171747944375</v>
      </c>
      <c r="Q133" s="16">
        <f t="shared" ref="Q133:Q196" si="38">+(P133/P132-1)*100</f>
        <v>4.0167541389757311E-2</v>
      </c>
      <c r="R133" s="15">
        <f t="shared" ref="R133:R196" si="39">+(1+Q133/100)*R132</f>
        <v>1.0363171747944375</v>
      </c>
      <c r="S133" s="16">
        <f t="shared" ref="S133:S196" si="40">+(R133-1)*100</f>
        <v>3.6317174794437523</v>
      </c>
      <c r="AA133" s="9">
        <v>2.15</v>
      </c>
      <c r="AB133" s="9">
        <v>10.65</v>
      </c>
      <c r="AC133" s="9">
        <v>12.65</v>
      </c>
    </row>
    <row r="134" spans="1:29" x14ac:dyDescent="0.3">
      <c r="A134">
        <f t="shared" si="30"/>
        <v>132</v>
      </c>
      <c r="B134" s="7">
        <v>44600</v>
      </c>
      <c r="C134" s="8">
        <v>11.1097</v>
      </c>
      <c r="D134" s="34">
        <v>985.12080700000001</v>
      </c>
      <c r="E134" s="34">
        <v>0</v>
      </c>
      <c r="F134" s="34">
        <f t="shared" si="27"/>
        <v>49.257084724536377</v>
      </c>
      <c r="G134" s="35">
        <f t="shared" si="28"/>
        <v>985.12080700000001</v>
      </c>
      <c r="H134" s="12">
        <f t="shared" si="31"/>
        <v>-0.29884100452859386</v>
      </c>
      <c r="I134" s="11">
        <f t="shared" si="32"/>
        <v>0.99337678130178952</v>
      </c>
      <c r="J134" s="12">
        <f t="shared" si="33"/>
        <v>-0.66232186982104757</v>
      </c>
      <c r="K134" s="40">
        <f t="shared" si="34"/>
        <v>1034.3778917245363</v>
      </c>
      <c r="L134" s="42">
        <f t="shared" si="35"/>
        <v>-0.28274952392789432</v>
      </c>
      <c r="M134" s="41">
        <f t="shared" si="36"/>
        <v>0.99351315950283947</v>
      </c>
      <c r="N134" s="42">
        <f t="shared" si="37"/>
        <v>-0.64868404971605287</v>
      </c>
      <c r="O134" s="9">
        <v>10.65</v>
      </c>
      <c r="P134" s="15">
        <f t="shared" si="29"/>
        <v>1.0367334379245523</v>
      </c>
      <c r="Q134" s="16">
        <f t="shared" si="38"/>
        <v>4.0167541389757311E-2</v>
      </c>
      <c r="R134" s="15">
        <f t="shared" si="39"/>
        <v>1.0367334379245523</v>
      </c>
      <c r="S134" s="16">
        <f t="shared" si="40"/>
        <v>3.6733437924552303</v>
      </c>
      <c r="AA134" s="9">
        <v>2.15</v>
      </c>
      <c r="AB134" s="9">
        <v>10.65</v>
      </c>
      <c r="AC134" s="9">
        <v>12.65</v>
      </c>
    </row>
    <row r="135" spans="1:29" x14ac:dyDescent="0.3">
      <c r="A135">
        <f t="shared" si="30"/>
        <v>133</v>
      </c>
      <c r="B135" s="7">
        <v>44601</v>
      </c>
      <c r="C135" s="8">
        <v>11.18</v>
      </c>
      <c r="D135" s="34">
        <v>983.94407999999999</v>
      </c>
      <c r="E135" s="34">
        <v>0</v>
      </c>
      <c r="F135" s="34">
        <f t="shared" si="27"/>
        <v>49.276870084430492</v>
      </c>
      <c r="G135" s="35">
        <f t="shared" si="28"/>
        <v>983.94407999999999</v>
      </c>
      <c r="H135" s="12">
        <f t="shared" si="31"/>
        <v>-0.11945001989994708</v>
      </c>
      <c r="I135" s="11">
        <f t="shared" si="32"/>
        <v>0.99219019253884311</v>
      </c>
      <c r="J135" s="12">
        <f t="shared" si="33"/>
        <v>-0.78098074611568924</v>
      </c>
      <c r="K135" s="40">
        <f t="shared" si="34"/>
        <v>1033.2209500844306</v>
      </c>
      <c r="L135" s="42">
        <f t="shared" si="35"/>
        <v>-0.11184903016216996</v>
      </c>
      <c r="M135" s="41">
        <f t="shared" si="36"/>
        <v>0.99240192466940202</v>
      </c>
      <c r="N135" s="42">
        <f t="shared" si="37"/>
        <v>-0.75980753305979754</v>
      </c>
      <c r="O135" s="9">
        <v>10.65</v>
      </c>
      <c r="P135" s="15">
        <f t="shared" si="29"/>
        <v>1.0371498682573321</v>
      </c>
      <c r="Q135" s="16">
        <f t="shared" si="38"/>
        <v>4.0167541389757311E-2</v>
      </c>
      <c r="R135" s="15">
        <f t="shared" si="39"/>
        <v>1.0371498682573321</v>
      </c>
      <c r="S135" s="16">
        <f t="shared" si="40"/>
        <v>3.714986825733213</v>
      </c>
      <c r="AA135" s="9">
        <v>2.15</v>
      </c>
      <c r="AB135" s="9">
        <v>10.65</v>
      </c>
      <c r="AC135" s="9">
        <v>12.65</v>
      </c>
    </row>
    <row r="136" spans="1:29" x14ac:dyDescent="0.3">
      <c r="A136">
        <f t="shared" si="30"/>
        <v>134</v>
      </c>
      <c r="B136" s="7">
        <v>44602</v>
      </c>
      <c r="C136" s="8">
        <v>11.314500000000001</v>
      </c>
      <c r="D136" s="34">
        <v>981.33245299999999</v>
      </c>
      <c r="E136" s="34">
        <v>0</v>
      </c>
      <c r="F136" s="34">
        <f t="shared" si="27"/>
        <v>49.29666339161723</v>
      </c>
      <c r="G136" s="35">
        <f t="shared" si="28"/>
        <v>981.33245299999999</v>
      </c>
      <c r="H136" s="12">
        <f t="shared" si="31"/>
        <v>-0.26542433183804892</v>
      </c>
      <c r="I136" s="11">
        <f t="shared" si="32"/>
        <v>0.98955667834973426</v>
      </c>
      <c r="J136" s="12">
        <f t="shared" si="33"/>
        <v>-1.0443321650265736</v>
      </c>
      <c r="K136" s="40">
        <f t="shared" si="34"/>
        <v>1030.6291163916171</v>
      </c>
      <c r="L136" s="42">
        <f t="shared" si="35"/>
        <v>-0.25084989736238184</v>
      </c>
      <c r="M136" s="41">
        <f t="shared" si="36"/>
        <v>0.98991248545994648</v>
      </c>
      <c r="N136" s="42">
        <f t="shared" si="37"/>
        <v>-1.0087514540053522</v>
      </c>
      <c r="O136" s="9">
        <v>10.65</v>
      </c>
      <c r="P136" s="15">
        <f t="shared" si="29"/>
        <v>1.0375664658599382</v>
      </c>
      <c r="Q136" s="16">
        <f t="shared" si="38"/>
        <v>4.0167541389757311E-2</v>
      </c>
      <c r="R136" s="15">
        <f t="shared" si="39"/>
        <v>1.0375664658599382</v>
      </c>
      <c r="S136" s="16">
        <f t="shared" si="40"/>
        <v>3.756646585993817</v>
      </c>
      <c r="AA136" s="9">
        <v>2.15</v>
      </c>
      <c r="AB136" s="9">
        <v>10.65</v>
      </c>
      <c r="AC136" s="9">
        <v>12.65</v>
      </c>
    </row>
    <row r="137" spans="1:29" x14ac:dyDescent="0.3">
      <c r="A137">
        <f t="shared" si="30"/>
        <v>135</v>
      </c>
      <c r="B137" s="7">
        <v>44603</v>
      </c>
      <c r="C137" s="8">
        <v>11.4169</v>
      </c>
      <c r="D137" s="34">
        <v>979.45828200000005</v>
      </c>
      <c r="E137" s="34">
        <v>0</v>
      </c>
      <c r="F137" s="34">
        <f t="shared" si="27"/>
        <v>49.316464649288825</v>
      </c>
      <c r="G137" s="35">
        <f t="shared" si="28"/>
        <v>979.45828200000005</v>
      </c>
      <c r="H137" s="12">
        <f t="shared" si="31"/>
        <v>-0.19098227051091987</v>
      </c>
      <c r="I137" s="11">
        <f t="shared" si="32"/>
        <v>0.9876668005374295</v>
      </c>
      <c r="J137" s="12">
        <f t="shared" si="33"/>
        <v>-1.2333199462570499</v>
      </c>
      <c r="K137" s="40">
        <f t="shared" si="34"/>
        <v>1028.7747466492888</v>
      </c>
      <c r="L137" s="42">
        <f t="shared" si="35"/>
        <v>-0.17992599984180124</v>
      </c>
      <c r="M137" s="41">
        <f t="shared" si="36"/>
        <v>0.98813137552292385</v>
      </c>
      <c r="N137" s="42">
        <f t="shared" si="37"/>
        <v>-1.1868624477076151</v>
      </c>
      <c r="O137" s="9">
        <v>10.65</v>
      </c>
      <c r="P137" s="15">
        <f t="shared" si="29"/>
        <v>1.0379832307995587</v>
      </c>
      <c r="Q137" s="16">
        <f t="shared" si="38"/>
        <v>4.0167541389757311E-2</v>
      </c>
      <c r="R137" s="15">
        <f t="shared" si="39"/>
        <v>1.0379832307995587</v>
      </c>
      <c r="S137" s="16">
        <f t="shared" si="40"/>
        <v>3.7983230799558676</v>
      </c>
      <c r="AA137" s="9">
        <v>2.15</v>
      </c>
      <c r="AB137" s="9">
        <v>10.65</v>
      </c>
      <c r="AC137" s="9">
        <v>12.65</v>
      </c>
    </row>
    <row r="138" spans="1:29" x14ac:dyDescent="0.3">
      <c r="A138">
        <f t="shared" si="30"/>
        <v>136</v>
      </c>
      <c r="B138" s="7">
        <v>44606</v>
      </c>
      <c r="C138" s="8">
        <v>11.462899999999999</v>
      </c>
      <c r="D138" s="34">
        <v>978.85282700000005</v>
      </c>
      <c r="E138" s="34">
        <v>0</v>
      </c>
      <c r="F138" s="34">
        <f t="shared" si="27"/>
        <v>49.336273860638791</v>
      </c>
      <c r="G138" s="35">
        <f t="shared" si="28"/>
        <v>978.85282700000005</v>
      </c>
      <c r="H138" s="12">
        <f t="shared" si="31"/>
        <v>-6.1815292302569436E-2</v>
      </c>
      <c r="I138" s="11">
        <f t="shared" si="32"/>
        <v>0.9870562714177018</v>
      </c>
      <c r="J138" s="12">
        <f t="shared" si="33"/>
        <v>-1.2943728582298197</v>
      </c>
      <c r="K138" s="40">
        <f t="shared" si="34"/>
        <v>1028.1891008606387</v>
      </c>
      <c r="L138" s="42">
        <f t="shared" si="35"/>
        <v>-5.6926532319878653E-2</v>
      </c>
      <c r="M138" s="41">
        <f t="shared" si="36"/>
        <v>0.9875688665960739</v>
      </c>
      <c r="N138" s="42">
        <f t="shared" si="37"/>
        <v>-1.2431133403926098</v>
      </c>
      <c r="O138" s="9">
        <v>10.65</v>
      </c>
      <c r="P138" s="15">
        <f t="shared" si="29"/>
        <v>1.0384001631434088</v>
      </c>
      <c r="Q138" s="16">
        <f t="shared" si="38"/>
        <v>4.0167541389757311E-2</v>
      </c>
      <c r="R138" s="15">
        <f t="shared" si="39"/>
        <v>1.0384001631434088</v>
      </c>
      <c r="S138" s="16">
        <f t="shared" si="40"/>
        <v>3.8400163143408772</v>
      </c>
      <c r="AA138" s="9">
        <v>2.15</v>
      </c>
      <c r="AB138" s="9">
        <v>10.65</v>
      </c>
      <c r="AC138" s="9">
        <v>12.65</v>
      </c>
    </row>
    <row r="139" spans="1:29" x14ac:dyDescent="0.3">
      <c r="A139">
        <f t="shared" si="30"/>
        <v>137</v>
      </c>
      <c r="B139" s="7">
        <v>44607</v>
      </c>
      <c r="C139" s="8">
        <v>11.316000000000001</v>
      </c>
      <c r="D139" s="34">
        <v>982.55194500000005</v>
      </c>
      <c r="E139" s="34">
        <v>0</v>
      </c>
      <c r="F139" s="34">
        <f t="shared" si="27"/>
        <v>49.356091028861925</v>
      </c>
      <c r="G139" s="35">
        <f t="shared" si="28"/>
        <v>982.55194500000005</v>
      </c>
      <c r="H139" s="12">
        <f t="shared" si="31"/>
        <v>0.3779033883303029</v>
      </c>
      <c r="I139" s="11">
        <f t="shared" si="32"/>
        <v>0.99078639051211603</v>
      </c>
      <c r="J139" s="12">
        <f t="shared" si="33"/>
        <v>-0.92136094878839669</v>
      </c>
      <c r="K139" s="40">
        <f t="shared" si="34"/>
        <v>1031.9080360288619</v>
      </c>
      <c r="L139" s="42">
        <f t="shared" si="35"/>
        <v>0.3616975870596395</v>
      </c>
      <c r="M139" s="41">
        <f t="shared" si="36"/>
        <v>0.99114087935710415</v>
      </c>
      <c r="N139" s="42">
        <f t="shared" si="37"/>
        <v>-0.88591206428958458</v>
      </c>
      <c r="O139" s="9">
        <v>10.65</v>
      </c>
      <c r="P139" s="15">
        <f t="shared" si="29"/>
        <v>1.0388172629587307</v>
      </c>
      <c r="Q139" s="16">
        <f t="shared" si="38"/>
        <v>4.0167541389757311E-2</v>
      </c>
      <c r="R139" s="15">
        <f t="shared" si="39"/>
        <v>1.0388172629587307</v>
      </c>
      <c r="S139" s="16">
        <f t="shared" si="40"/>
        <v>3.8817262958730669</v>
      </c>
      <c r="AA139" s="9">
        <v>2.15</v>
      </c>
      <c r="AB139" s="9">
        <v>10.65</v>
      </c>
      <c r="AC139" s="9">
        <v>12.65</v>
      </c>
    </row>
    <row r="140" spans="1:29" x14ac:dyDescent="0.3">
      <c r="A140">
        <f t="shared" si="30"/>
        <v>138</v>
      </c>
      <c r="B140" s="7">
        <v>44608</v>
      </c>
      <c r="C140" s="8">
        <v>11.3428</v>
      </c>
      <c r="D140" s="34">
        <v>982.37156200000004</v>
      </c>
      <c r="E140" s="34">
        <v>0</v>
      </c>
      <c r="F140" s="34">
        <f t="shared" si="27"/>
        <v>49.375916157154307</v>
      </c>
      <c r="G140" s="35">
        <f t="shared" si="28"/>
        <v>982.37156200000004</v>
      </c>
      <c r="H140" s="12">
        <f t="shared" si="31"/>
        <v>-1.8358622250758128E-2</v>
      </c>
      <c r="I140" s="11">
        <f t="shared" si="32"/>
        <v>0.99060449578137</v>
      </c>
      <c r="J140" s="12">
        <f t="shared" si="33"/>
        <v>-0.9395504218630002</v>
      </c>
      <c r="K140" s="40">
        <f t="shared" si="34"/>
        <v>1031.7474781571543</v>
      </c>
      <c r="L140" s="42">
        <f t="shared" si="35"/>
        <v>-1.5559319832947338E-2</v>
      </c>
      <c r="M140" s="41">
        <f t="shared" si="36"/>
        <v>0.99098666457768991</v>
      </c>
      <c r="N140" s="42">
        <f t="shared" si="37"/>
        <v>-0.9013335422310087</v>
      </c>
      <c r="O140" s="9">
        <v>10.65</v>
      </c>
      <c r="P140" s="15">
        <f t="shared" si="29"/>
        <v>1.0392345303127937</v>
      </c>
      <c r="Q140" s="16">
        <f t="shared" si="38"/>
        <v>4.0167541389757311E-2</v>
      </c>
      <c r="R140" s="15">
        <f t="shared" si="39"/>
        <v>1.0392345303127937</v>
      </c>
      <c r="S140" s="16">
        <f t="shared" si="40"/>
        <v>3.923453031279367</v>
      </c>
      <c r="AA140" s="9">
        <v>2.15</v>
      </c>
      <c r="AB140" s="9">
        <v>10.65</v>
      </c>
      <c r="AC140" s="9">
        <v>12.65</v>
      </c>
    </row>
    <row r="141" spans="1:29" x14ac:dyDescent="0.3">
      <c r="A141">
        <f t="shared" si="30"/>
        <v>139</v>
      </c>
      <c r="B141" s="7">
        <v>44609</v>
      </c>
      <c r="C141" s="8">
        <v>11.427199999999999</v>
      </c>
      <c r="D141" s="34">
        <v>980.91145800000004</v>
      </c>
      <c r="E141" s="34">
        <v>0</v>
      </c>
      <c r="F141" s="34">
        <f t="shared" si="27"/>
        <v>49.395749248713301</v>
      </c>
      <c r="G141" s="35">
        <f t="shared" si="28"/>
        <v>980.91145800000004</v>
      </c>
      <c r="H141" s="12">
        <f t="shared" si="31"/>
        <v>-0.14863052397683374</v>
      </c>
      <c r="I141" s="11">
        <f t="shared" si="32"/>
        <v>0.98913215512875208</v>
      </c>
      <c r="J141" s="12">
        <f t="shared" si="33"/>
        <v>-1.0867844871247923</v>
      </c>
      <c r="K141" s="40">
        <f t="shared" si="34"/>
        <v>1030.3072072487134</v>
      </c>
      <c r="L141" s="42">
        <f t="shared" si="35"/>
        <v>-0.13959529234938151</v>
      </c>
      <c r="M141" s="41">
        <f t="shared" si="36"/>
        <v>0.98960329384612933</v>
      </c>
      <c r="N141" s="42">
        <f t="shared" si="37"/>
        <v>-1.0396706153870672</v>
      </c>
      <c r="O141" s="9">
        <v>10.65</v>
      </c>
      <c r="P141" s="15">
        <f t="shared" si="29"/>
        <v>1.0396519652728937</v>
      </c>
      <c r="Q141" s="16">
        <f t="shared" si="38"/>
        <v>4.0167541389757311E-2</v>
      </c>
      <c r="R141" s="15">
        <f t="shared" si="39"/>
        <v>1.0396519652728937</v>
      </c>
      <c r="S141" s="16">
        <f t="shared" si="40"/>
        <v>3.9651965272893719</v>
      </c>
      <c r="AA141" s="9">
        <v>2.15</v>
      </c>
      <c r="AB141" s="9">
        <v>10.65</v>
      </c>
      <c r="AC141" s="9">
        <v>12.65</v>
      </c>
    </row>
    <row r="142" spans="1:29" x14ac:dyDescent="0.3">
      <c r="A142">
        <f t="shared" si="30"/>
        <v>140</v>
      </c>
      <c r="B142" s="7">
        <v>44610</v>
      </c>
      <c r="C142" s="8">
        <v>11.3721</v>
      </c>
      <c r="D142" s="34">
        <v>982.55743800000005</v>
      </c>
      <c r="E142" s="34">
        <v>0</v>
      </c>
      <c r="F142" s="34">
        <f t="shared" si="27"/>
        <v>49.415590306737556</v>
      </c>
      <c r="G142" s="35">
        <f t="shared" si="28"/>
        <v>982.55743800000005</v>
      </c>
      <c r="H142" s="12">
        <f t="shared" si="31"/>
        <v>0.16780107792360166</v>
      </c>
      <c r="I142" s="11">
        <f t="shared" si="32"/>
        <v>0.99079192954714712</v>
      </c>
      <c r="J142" s="12">
        <f t="shared" si="33"/>
        <v>-0.9208070452852879</v>
      </c>
      <c r="K142" s="40">
        <f t="shared" si="34"/>
        <v>1031.9730283067377</v>
      </c>
      <c r="L142" s="42">
        <f t="shared" si="35"/>
        <v>0.16168197662835837</v>
      </c>
      <c r="M142" s="41">
        <f t="shared" si="36"/>
        <v>0.99120330401239909</v>
      </c>
      <c r="N142" s="42">
        <f t="shared" si="37"/>
        <v>-0.8796695987600911</v>
      </c>
      <c r="O142" s="9">
        <v>10.65</v>
      </c>
      <c r="P142" s="15">
        <f t="shared" si="29"/>
        <v>1.0400695679063541</v>
      </c>
      <c r="Q142" s="16">
        <f t="shared" si="38"/>
        <v>4.0167541389757311E-2</v>
      </c>
      <c r="R142" s="15">
        <f t="shared" si="39"/>
        <v>1.0400695679063541</v>
      </c>
      <c r="S142" s="16">
        <f t="shared" si="40"/>
        <v>4.0069567906354076</v>
      </c>
      <c r="AA142" s="9">
        <v>2.15</v>
      </c>
      <c r="AB142" s="9">
        <v>10.65</v>
      </c>
      <c r="AC142" s="9">
        <v>12.65</v>
      </c>
    </row>
    <row r="143" spans="1:29" x14ac:dyDescent="0.3">
      <c r="A143">
        <f t="shared" si="30"/>
        <v>141</v>
      </c>
      <c r="B143" s="7">
        <v>44613</v>
      </c>
      <c r="C143" s="8">
        <v>11.313599999999999</v>
      </c>
      <c r="D143" s="34">
        <v>984.27874599999996</v>
      </c>
      <c r="E143" s="34">
        <v>0</v>
      </c>
      <c r="F143" s="34">
        <f t="shared" si="27"/>
        <v>49.435439334427009</v>
      </c>
      <c r="G143" s="35">
        <f t="shared" si="28"/>
        <v>984.27874599999996</v>
      </c>
      <c r="H143" s="12">
        <f t="shared" si="31"/>
        <v>0.17518650141243874</v>
      </c>
      <c r="I143" s="11">
        <f t="shared" si="32"/>
        <v>0.99252766326479758</v>
      </c>
      <c r="J143" s="12">
        <f t="shared" si="33"/>
        <v>-0.74723367352024228</v>
      </c>
      <c r="K143" s="40">
        <f t="shared" si="34"/>
        <v>1033.7141853344269</v>
      </c>
      <c r="L143" s="42">
        <f t="shared" si="35"/>
        <v>0.1687211758379048</v>
      </c>
      <c r="M143" s="41">
        <f t="shared" si="36"/>
        <v>0.99287567388187292</v>
      </c>
      <c r="N143" s="42">
        <f t="shared" si="37"/>
        <v>-0.71243261181270778</v>
      </c>
      <c r="O143" s="9">
        <v>10.65</v>
      </c>
      <c r="P143" s="15">
        <f t="shared" si="29"/>
        <v>1.0404873382805251</v>
      </c>
      <c r="Q143" s="16">
        <f t="shared" si="38"/>
        <v>4.0167541389757311E-2</v>
      </c>
      <c r="R143" s="15">
        <f t="shared" si="39"/>
        <v>1.0404873382805251</v>
      </c>
      <c r="S143" s="16">
        <f t="shared" si="40"/>
        <v>4.0487338280525087</v>
      </c>
      <c r="AA143" s="9">
        <v>2.15</v>
      </c>
      <c r="AB143" s="9">
        <v>10.65</v>
      </c>
      <c r="AC143" s="9">
        <v>12.65</v>
      </c>
    </row>
    <row r="144" spans="1:29" x14ac:dyDescent="0.3">
      <c r="A144">
        <f t="shared" si="30"/>
        <v>142</v>
      </c>
      <c r="B144" s="7">
        <v>44614</v>
      </c>
      <c r="C144" s="8">
        <v>11.374000000000001</v>
      </c>
      <c r="D144" s="34">
        <v>983.35553000000004</v>
      </c>
      <c r="E144" s="34">
        <v>0</v>
      </c>
      <c r="F144" s="34">
        <f t="shared" si="27"/>
        <v>49.455296334982876</v>
      </c>
      <c r="G144" s="35">
        <f t="shared" si="28"/>
        <v>983.35553000000004</v>
      </c>
      <c r="H144" s="12">
        <f t="shared" si="31"/>
        <v>-9.3796193786743753E-2</v>
      </c>
      <c r="I144" s="11">
        <f t="shared" si="32"/>
        <v>0.99159671009437467</v>
      </c>
      <c r="J144" s="12">
        <f t="shared" si="33"/>
        <v>-0.8403289905625333</v>
      </c>
      <c r="K144" s="40">
        <f t="shared" si="34"/>
        <v>1032.8108263349829</v>
      </c>
      <c r="L144" s="42">
        <f t="shared" si="35"/>
        <v>-8.7389629770029398E-2</v>
      </c>
      <c r="M144" s="41">
        <f t="shared" si="36"/>
        <v>0.99200800350639085</v>
      </c>
      <c r="N144" s="42">
        <f t="shared" si="37"/>
        <v>-0.79919964936091548</v>
      </c>
      <c r="O144" s="9">
        <v>10.65</v>
      </c>
      <c r="P144" s="15">
        <f t="shared" si="29"/>
        <v>1.0409052764627842</v>
      </c>
      <c r="Q144" s="16">
        <f t="shared" si="38"/>
        <v>4.0167541389757311E-2</v>
      </c>
      <c r="R144" s="15">
        <f t="shared" si="39"/>
        <v>1.0409052764627842</v>
      </c>
      <c r="S144" s="16">
        <f t="shared" si="40"/>
        <v>4.090527646278419</v>
      </c>
      <c r="AA144" s="9">
        <v>2.15</v>
      </c>
      <c r="AB144" s="9">
        <v>10.65</v>
      </c>
      <c r="AC144" s="9">
        <v>12.65</v>
      </c>
    </row>
    <row r="145" spans="1:29" x14ac:dyDescent="0.3">
      <c r="A145">
        <f t="shared" si="30"/>
        <v>143</v>
      </c>
      <c r="B145" s="7">
        <v>44615</v>
      </c>
      <c r="C145" s="8">
        <v>11.2407</v>
      </c>
      <c r="D145" s="34">
        <v>986.73776999999995</v>
      </c>
      <c r="E145" s="34">
        <v>0</v>
      </c>
      <c r="F145" s="34">
        <f t="shared" si="27"/>
        <v>49.475161311607657</v>
      </c>
      <c r="G145" s="35">
        <f t="shared" si="28"/>
        <v>986.73776999999995</v>
      </c>
      <c r="H145" s="12">
        <f t="shared" si="31"/>
        <v>0.34394884625297273</v>
      </c>
      <c r="I145" s="11">
        <f t="shared" si="32"/>
        <v>0.99500729553822675</v>
      </c>
      <c r="J145" s="12">
        <f t="shared" si="33"/>
        <v>-0.49927044617732452</v>
      </c>
      <c r="K145" s="40">
        <f t="shared" si="34"/>
        <v>1036.2129313116077</v>
      </c>
      <c r="L145" s="42">
        <f t="shared" si="35"/>
        <v>0.32940252850537366</v>
      </c>
      <c r="M145" s="41">
        <f t="shared" si="36"/>
        <v>0.99527570295291656</v>
      </c>
      <c r="N145" s="42">
        <f t="shared" si="37"/>
        <v>-0.47242970470834367</v>
      </c>
      <c r="O145" s="9">
        <v>10.65</v>
      </c>
      <c r="P145" s="15">
        <f t="shared" si="29"/>
        <v>1.0413233825205355</v>
      </c>
      <c r="Q145" s="16">
        <f t="shared" si="38"/>
        <v>4.0167541389757311E-2</v>
      </c>
      <c r="R145" s="15">
        <f t="shared" si="39"/>
        <v>1.0413233825205355</v>
      </c>
      <c r="S145" s="16">
        <f t="shared" si="40"/>
        <v>4.1323382520535468</v>
      </c>
      <c r="AA145" s="9">
        <v>2.15</v>
      </c>
      <c r="AB145" s="9">
        <v>10.65</v>
      </c>
      <c r="AC145" s="9">
        <v>12.65</v>
      </c>
    </row>
    <row r="146" spans="1:29" x14ac:dyDescent="0.3">
      <c r="A146">
        <f t="shared" si="30"/>
        <v>144</v>
      </c>
      <c r="B146" s="7">
        <v>44616</v>
      </c>
      <c r="C146" s="8">
        <v>11.3643</v>
      </c>
      <c r="D146" s="34">
        <v>984.41144099999997</v>
      </c>
      <c r="E146" s="34">
        <v>0</v>
      </c>
      <c r="F146" s="34">
        <f t="shared" si="27"/>
        <v>49.495034267505147</v>
      </c>
      <c r="G146" s="35">
        <f t="shared" si="28"/>
        <v>984.41144099999997</v>
      </c>
      <c r="H146" s="12">
        <f t="shared" si="31"/>
        <v>-0.23575959801356294</v>
      </c>
      <c r="I146" s="11">
        <f t="shared" si="32"/>
        <v>0.99266147033806018</v>
      </c>
      <c r="J146" s="12">
        <f t="shared" si="33"/>
        <v>-0.73385296619398188</v>
      </c>
      <c r="K146" s="40">
        <f t="shared" si="34"/>
        <v>1033.9064752675051</v>
      </c>
      <c r="L146" s="42">
        <f t="shared" si="35"/>
        <v>-0.22258514388380224</v>
      </c>
      <c r="M146" s="41">
        <f t="shared" si="36"/>
        <v>0.99306036709745826</v>
      </c>
      <c r="N146" s="42">
        <f t="shared" si="37"/>
        <v>-0.69396329025417369</v>
      </c>
      <c r="O146" s="9">
        <v>10.65</v>
      </c>
      <c r="P146" s="15">
        <f t="shared" si="29"/>
        <v>1.0417416565212105</v>
      </c>
      <c r="Q146" s="16">
        <f t="shared" si="38"/>
        <v>4.0167541389757311E-2</v>
      </c>
      <c r="R146" s="15">
        <f t="shared" si="39"/>
        <v>1.0417416565212105</v>
      </c>
      <c r="S146" s="16">
        <f t="shared" si="40"/>
        <v>4.1741656521210535</v>
      </c>
      <c r="AA146" s="9">
        <v>2.15</v>
      </c>
      <c r="AB146" s="9">
        <v>10.65</v>
      </c>
      <c r="AC146" s="9">
        <v>12.65</v>
      </c>
    </row>
    <row r="147" spans="1:29" x14ac:dyDescent="0.3">
      <c r="A147">
        <f t="shared" si="30"/>
        <v>145</v>
      </c>
      <c r="B147" s="7">
        <v>44617</v>
      </c>
      <c r="C147" s="8">
        <v>11.4</v>
      </c>
      <c r="D147" s="34">
        <v>984.04258900000002</v>
      </c>
      <c r="E147" s="34">
        <v>0</v>
      </c>
      <c r="F147" s="34">
        <f t="shared" si="27"/>
        <v>49.514915205880421</v>
      </c>
      <c r="G147" s="35">
        <f t="shared" si="28"/>
        <v>984.04258900000002</v>
      </c>
      <c r="H147" s="12">
        <f t="shared" si="31"/>
        <v>-3.7469292273284438E-2</v>
      </c>
      <c r="I147" s="11">
        <f t="shared" si="32"/>
        <v>0.99228952711045493</v>
      </c>
      <c r="J147" s="12">
        <f t="shared" si="33"/>
        <v>-0.77104728895450725</v>
      </c>
      <c r="K147" s="40">
        <f t="shared" si="34"/>
        <v>1033.5575042058804</v>
      </c>
      <c r="L147" s="42">
        <f t="shared" si="35"/>
        <v>-3.3752672023301677E-2</v>
      </c>
      <c r="M147" s="41">
        <f t="shared" si="36"/>
        <v>0.99272518268875842</v>
      </c>
      <c r="N147" s="42">
        <f t="shared" si="37"/>
        <v>-0.7274817311241577</v>
      </c>
      <c r="O147" s="9">
        <v>10.65</v>
      </c>
      <c r="P147" s="15">
        <f t="shared" si="29"/>
        <v>1.0421600985322681</v>
      </c>
      <c r="Q147" s="16">
        <f t="shared" si="38"/>
        <v>4.0167541389757311E-2</v>
      </c>
      <c r="R147" s="15">
        <f t="shared" si="39"/>
        <v>1.0421600985322681</v>
      </c>
      <c r="S147" s="16">
        <f t="shared" si="40"/>
        <v>4.2160098532268098</v>
      </c>
      <c r="AA147" s="9">
        <v>2.15</v>
      </c>
      <c r="AB147" s="9">
        <v>10.65</v>
      </c>
      <c r="AC147" s="9">
        <v>12.65</v>
      </c>
    </row>
    <row r="148" spans="1:29" x14ac:dyDescent="0.3">
      <c r="A148">
        <f t="shared" si="30"/>
        <v>146</v>
      </c>
      <c r="B148" s="7">
        <v>44622</v>
      </c>
      <c r="C148" s="8">
        <v>11.51</v>
      </c>
      <c r="D148" s="34">
        <v>982.04057499999999</v>
      </c>
      <c r="E148" s="34">
        <v>0</v>
      </c>
      <c r="F148" s="34">
        <f t="shared" si="27"/>
        <v>49.534804129939843</v>
      </c>
      <c r="G148" s="35">
        <f t="shared" si="28"/>
        <v>982.04057499999999</v>
      </c>
      <c r="H148" s="12">
        <f t="shared" si="31"/>
        <v>-0.20344790178589145</v>
      </c>
      <c r="I148" s="11">
        <f t="shared" si="32"/>
        <v>0.99027073488790751</v>
      </c>
      <c r="J148" s="12">
        <f t="shared" si="33"/>
        <v>-0.97292651120924889</v>
      </c>
      <c r="K148" s="40">
        <f t="shared" si="34"/>
        <v>1031.5753791299398</v>
      </c>
      <c r="L148" s="42">
        <f t="shared" si="35"/>
        <v>-0.19177695172979403</v>
      </c>
      <c r="M148" s="41">
        <f t="shared" si="36"/>
        <v>0.99082136459434389</v>
      </c>
      <c r="N148" s="42">
        <f t="shared" si="37"/>
        <v>-0.91786354056561104</v>
      </c>
      <c r="O148" s="9">
        <v>10.65</v>
      </c>
      <c r="P148" s="15">
        <f t="shared" si="29"/>
        <v>1.0425787086211935</v>
      </c>
      <c r="Q148" s="16">
        <f t="shared" si="38"/>
        <v>4.0167541389757311E-2</v>
      </c>
      <c r="R148" s="15">
        <f t="shared" si="39"/>
        <v>1.0425787086211935</v>
      </c>
      <c r="S148" s="16">
        <f t="shared" si="40"/>
        <v>4.2578708621193506</v>
      </c>
      <c r="AA148" s="9">
        <v>2.15</v>
      </c>
      <c r="AB148" s="9">
        <v>10.65</v>
      </c>
      <c r="AC148" s="9">
        <v>12.65</v>
      </c>
    </row>
    <row r="149" spans="1:29" x14ac:dyDescent="0.3">
      <c r="A149">
        <f t="shared" si="30"/>
        <v>147</v>
      </c>
      <c r="B149" s="7">
        <v>44623</v>
      </c>
      <c r="C149" s="8">
        <v>11.726000000000001</v>
      </c>
      <c r="D149" s="34">
        <v>977.73715800000002</v>
      </c>
      <c r="E149" s="34">
        <v>0</v>
      </c>
      <c r="F149" s="34">
        <f t="shared" si="27"/>
        <v>49.554701042891075</v>
      </c>
      <c r="G149" s="35">
        <f t="shared" si="28"/>
        <v>977.73715800000002</v>
      </c>
      <c r="H149" s="12">
        <f t="shared" si="31"/>
        <v>-0.43821173071183495</v>
      </c>
      <c r="I149" s="11">
        <f t="shared" si="32"/>
        <v>0.98593125236182244</v>
      </c>
      <c r="J149" s="12">
        <f t="shared" si="33"/>
        <v>-1.4068747638177559</v>
      </c>
      <c r="K149" s="40">
        <f t="shared" si="34"/>
        <v>1027.291859042891</v>
      </c>
      <c r="L149" s="42">
        <f t="shared" si="35"/>
        <v>-0.41524062843198983</v>
      </c>
      <c r="M149" s="41">
        <f t="shared" si="36"/>
        <v>0.98670707173336392</v>
      </c>
      <c r="N149" s="42">
        <f t="shared" si="37"/>
        <v>-1.3292928266636084</v>
      </c>
      <c r="O149" s="9">
        <v>10.65</v>
      </c>
      <c r="P149" s="15">
        <f t="shared" si="29"/>
        <v>1.0429974868554996</v>
      </c>
      <c r="Q149" s="16">
        <f t="shared" si="38"/>
        <v>4.0167541389757311E-2</v>
      </c>
      <c r="R149" s="15">
        <f t="shared" si="39"/>
        <v>1.0429974868554996</v>
      </c>
      <c r="S149" s="16">
        <f t="shared" si="40"/>
        <v>4.2997486855499645</v>
      </c>
      <c r="AA149" s="9">
        <v>2.15</v>
      </c>
      <c r="AB149" s="9">
        <v>10.65</v>
      </c>
      <c r="AC149" s="9">
        <v>12.65</v>
      </c>
    </row>
    <row r="150" spans="1:29" x14ac:dyDescent="0.3">
      <c r="A150">
        <f t="shared" si="30"/>
        <v>148</v>
      </c>
      <c r="B150" s="7">
        <v>44624</v>
      </c>
      <c r="C150" s="8">
        <v>11.9793</v>
      </c>
      <c r="D150" s="34">
        <v>972.67215599999997</v>
      </c>
      <c r="E150" s="34">
        <v>0</v>
      </c>
      <c r="F150" s="34">
        <f t="shared" si="27"/>
        <v>49.574605947943049</v>
      </c>
      <c r="G150" s="35">
        <f t="shared" si="28"/>
        <v>972.67215599999997</v>
      </c>
      <c r="H150" s="12">
        <f t="shared" si="31"/>
        <v>-0.51803308880687959</v>
      </c>
      <c r="I150" s="11">
        <f t="shared" si="32"/>
        <v>0.98082380224170018</v>
      </c>
      <c r="J150" s="12">
        <f t="shared" si="33"/>
        <v>-1.9176197758299818</v>
      </c>
      <c r="K150" s="40">
        <f t="shared" si="34"/>
        <v>1022.246761947943</v>
      </c>
      <c r="L150" s="42">
        <f t="shared" si="35"/>
        <v>-0.49110650011852108</v>
      </c>
      <c r="M150" s="41">
        <f t="shared" si="36"/>
        <v>0.98186128916695226</v>
      </c>
      <c r="N150" s="42">
        <f t="shared" si="37"/>
        <v>-1.8138710833047744</v>
      </c>
      <c r="O150" s="9">
        <v>10.65</v>
      </c>
      <c r="P150" s="15">
        <f t="shared" si="29"/>
        <v>1.0434164333027265</v>
      </c>
      <c r="Q150" s="16">
        <f t="shared" si="38"/>
        <v>4.0167541389757311E-2</v>
      </c>
      <c r="R150" s="15">
        <f t="shared" si="39"/>
        <v>1.0434164333027265</v>
      </c>
      <c r="S150" s="16">
        <f t="shared" si="40"/>
        <v>4.3416433302726487</v>
      </c>
      <c r="AA150" s="9">
        <v>2.15</v>
      </c>
      <c r="AB150" s="9">
        <v>10.65</v>
      </c>
      <c r="AC150" s="9">
        <v>12.65</v>
      </c>
    </row>
    <row r="151" spans="1:29" x14ac:dyDescent="0.3">
      <c r="A151">
        <f t="shared" si="30"/>
        <v>149</v>
      </c>
      <c r="B151" s="7">
        <v>44627</v>
      </c>
      <c r="C151" s="8">
        <v>12.2349</v>
      </c>
      <c r="D151" s="34">
        <v>967.61643200000003</v>
      </c>
      <c r="E151" s="34">
        <v>0</v>
      </c>
      <c r="F151" s="34">
        <f t="shared" si="27"/>
        <v>49.594518848305995</v>
      </c>
      <c r="G151" s="35">
        <f t="shared" si="28"/>
        <v>967.61643200000003</v>
      </c>
      <c r="H151" s="12">
        <f t="shared" si="31"/>
        <v>-0.51977677872377948</v>
      </c>
      <c r="I151" s="11">
        <f t="shared" si="32"/>
        <v>0.97572570787745216</v>
      </c>
      <c r="J151" s="12">
        <f t="shared" si="33"/>
        <v>-2.4274292122547836</v>
      </c>
      <c r="K151" s="40">
        <f t="shared" si="34"/>
        <v>1017.2109508483061</v>
      </c>
      <c r="L151" s="42">
        <f t="shared" si="35"/>
        <v>-0.49262186852427892</v>
      </c>
      <c r="M151" s="41">
        <f t="shared" si="36"/>
        <v>0.97702442573794146</v>
      </c>
      <c r="N151" s="42">
        <f t="shared" si="37"/>
        <v>-2.297557426205854</v>
      </c>
      <c r="O151" s="9">
        <v>10.65</v>
      </c>
      <c r="P151" s="15">
        <f t="shared" si="29"/>
        <v>1.0438355480304409</v>
      </c>
      <c r="Q151" s="16">
        <f t="shared" si="38"/>
        <v>4.0167541389757311E-2</v>
      </c>
      <c r="R151" s="15">
        <f t="shared" si="39"/>
        <v>1.0438355480304409</v>
      </c>
      <c r="S151" s="16">
        <f t="shared" si="40"/>
        <v>4.3835548030440874</v>
      </c>
      <c r="AA151" s="9">
        <v>2.15</v>
      </c>
      <c r="AB151" s="9">
        <v>10.65</v>
      </c>
      <c r="AC151" s="9">
        <v>12.65</v>
      </c>
    </row>
    <row r="152" spans="1:29" x14ac:dyDescent="0.3">
      <c r="A152">
        <f t="shared" si="30"/>
        <v>150</v>
      </c>
      <c r="B152" s="7">
        <v>44628</v>
      </c>
      <c r="C152" s="8">
        <v>12.36</v>
      </c>
      <c r="D152" s="34">
        <v>965.39132099999995</v>
      </c>
      <c r="E152" s="34">
        <v>0</v>
      </c>
      <c r="F152" s="34">
        <f t="shared" si="27"/>
        <v>49.61443974719144</v>
      </c>
      <c r="G152" s="35">
        <f t="shared" si="28"/>
        <v>965.39132099999995</v>
      </c>
      <c r="H152" s="12">
        <f t="shared" si="31"/>
        <v>-0.22995795920920381</v>
      </c>
      <c r="I152" s="11">
        <f t="shared" si="32"/>
        <v>0.97348194895213758</v>
      </c>
      <c r="J152" s="12">
        <f t="shared" si="33"/>
        <v>-2.6518051047862423</v>
      </c>
      <c r="K152" s="40">
        <f t="shared" si="34"/>
        <v>1015.0057607471914</v>
      </c>
      <c r="L152" s="42">
        <f t="shared" si="35"/>
        <v>-0.21678788448705744</v>
      </c>
      <c r="M152" s="41">
        <f t="shared" si="36"/>
        <v>0.97490635515446233</v>
      </c>
      <c r="N152" s="42">
        <f t="shared" si="37"/>
        <v>-2.5093644845537666</v>
      </c>
      <c r="O152" s="9">
        <v>10.65</v>
      </c>
      <c r="P152" s="15">
        <f t="shared" si="29"/>
        <v>1.044254831106237</v>
      </c>
      <c r="Q152" s="16">
        <f t="shared" si="38"/>
        <v>4.0167541389757311E-2</v>
      </c>
      <c r="R152" s="15">
        <f t="shared" si="39"/>
        <v>1.044254831106237</v>
      </c>
      <c r="S152" s="16">
        <f t="shared" si="40"/>
        <v>4.4254831106236958</v>
      </c>
      <c r="AA152" s="9">
        <v>1.9</v>
      </c>
      <c r="AB152" s="9">
        <v>10.65</v>
      </c>
      <c r="AC152" s="9">
        <v>12.65</v>
      </c>
    </row>
    <row r="153" spans="1:29" x14ac:dyDescent="0.3">
      <c r="A153">
        <f t="shared" si="30"/>
        <v>151</v>
      </c>
      <c r="B153" s="7">
        <v>44629</v>
      </c>
      <c r="C153" s="8">
        <v>12.1096</v>
      </c>
      <c r="D153" s="34">
        <v>971.18385599999999</v>
      </c>
      <c r="E153" s="34">
        <v>0</v>
      </c>
      <c r="F153" s="34">
        <f t="shared" si="27"/>
        <v>49.634368647812188</v>
      </c>
      <c r="G153" s="35">
        <f t="shared" si="28"/>
        <v>971.18385599999999</v>
      </c>
      <c r="H153" s="12">
        <f t="shared" si="31"/>
        <v>0.60001937804867733</v>
      </c>
      <c r="I153" s="11">
        <f t="shared" si="32"/>
        <v>0.97932302928765635</v>
      </c>
      <c r="J153" s="12">
        <f t="shared" si="33"/>
        <v>-2.0676970712343645</v>
      </c>
      <c r="K153" s="40">
        <f t="shared" si="34"/>
        <v>1020.8182246478121</v>
      </c>
      <c r="L153" s="42">
        <f t="shared" si="35"/>
        <v>0.57265329177460522</v>
      </c>
      <c r="M153" s="41">
        <f t="shared" si="36"/>
        <v>0.98048918848897415</v>
      </c>
      <c r="N153" s="42">
        <f t="shared" si="37"/>
        <v>-1.951081151102585</v>
      </c>
      <c r="O153" s="9">
        <v>10.65</v>
      </c>
      <c r="P153" s="15">
        <f t="shared" si="29"/>
        <v>1.0446742825977362</v>
      </c>
      <c r="Q153" s="16">
        <f t="shared" si="38"/>
        <v>4.0167541389757311E-2</v>
      </c>
      <c r="R153" s="15">
        <f t="shared" si="39"/>
        <v>1.0446742825977362</v>
      </c>
      <c r="S153" s="16">
        <f t="shared" si="40"/>
        <v>4.4674282597736203</v>
      </c>
      <c r="AA153" s="9">
        <v>1.9</v>
      </c>
      <c r="AB153" s="9">
        <v>10.65</v>
      </c>
      <c r="AC153" s="9">
        <v>12.65</v>
      </c>
    </row>
    <row r="154" spans="1:29" x14ac:dyDescent="0.3">
      <c r="A154">
        <f t="shared" si="30"/>
        <v>152</v>
      </c>
      <c r="B154" s="7">
        <v>44630</v>
      </c>
      <c r="C154" s="8">
        <v>12.269</v>
      </c>
      <c r="D154" s="34">
        <v>968.22015999999996</v>
      </c>
      <c r="E154" s="34">
        <v>0</v>
      </c>
      <c r="F154" s="34">
        <f t="shared" si="27"/>
        <v>49.654305553382343</v>
      </c>
      <c r="G154" s="35">
        <f t="shared" si="28"/>
        <v>968.22015999999996</v>
      </c>
      <c r="H154" s="12">
        <f t="shared" si="31"/>
        <v>-0.30516322750735458</v>
      </c>
      <c r="I154" s="11">
        <f t="shared" si="32"/>
        <v>0.97633449552375939</v>
      </c>
      <c r="J154" s="12">
        <f t="shared" si="33"/>
        <v>-2.3665504476240606</v>
      </c>
      <c r="K154" s="40">
        <f t="shared" si="34"/>
        <v>1017.8744655533823</v>
      </c>
      <c r="L154" s="42">
        <f t="shared" si="35"/>
        <v>-0.28837250583427787</v>
      </c>
      <c r="M154" s="41">
        <f t="shared" si="36"/>
        <v>0.97766172724669431</v>
      </c>
      <c r="N154" s="42">
        <f t="shared" si="37"/>
        <v>-2.2338272753305688</v>
      </c>
      <c r="O154" s="9">
        <v>10.65</v>
      </c>
      <c r="P154" s="15">
        <f t="shared" si="29"/>
        <v>1.0450939025725867</v>
      </c>
      <c r="Q154" s="16">
        <f t="shared" si="38"/>
        <v>4.0167541389757311E-2</v>
      </c>
      <c r="R154" s="15">
        <f t="shared" si="39"/>
        <v>1.0450939025725867</v>
      </c>
      <c r="S154" s="16">
        <f t="shared" si="40"/>
        <v>4.5093902572586719</v>
      </c>
      <c r="AA154" s="9">
        <v>1.9</v>
      </c>
      <c r="AB154" s="9">
        <v>10.65</v>
      </c>
      <c r="AC154" s="9">
        <v>12.65</v>
      </c>
    </row>
    <row r="155" spans="1:29" x14ac:dyDescent="0.3">
      <c r="A155">
        <f t="shared" si="30"/>
        <v>153</v>
      </c>
      <c r="B155" s="7">
        <v>44631</v>
      </c>
      <c r="C155" s="8">
        <v>12.437099999999999</v>
      </c>
      <c r="D155" s="34">
        <v>965.09808599999997</v>
      </c>
      <c r="E155" s="34">
        <v>0</v>
      </c>
      <c r="F155" s="34">
        <f t="shared" si="27"/>
        <v>49.674250467117297</v>
      </c>
      <c r="G155" s="35">
        <f t="shared" si="28"/>
        <v>965.09808599999997</v>
      </c>
      <c r="H155" s="12">
        <f t="shared" si="31"/>
        <v>-0.32245496726694967</v>
      </c>
      <c r="I155" s="11">
        <f t="shared" si="32"/>
        <v>0.97318625644580237</v>
      </c>
      <c r="J155" s="12">
        <f t="shared" si="33"/>
        <v>-2.6813743554197633</v>
      </c>
      <c r="K155" s="40">
        <f t="shared" si="34"/>
        <v>1014.7723364671173</v>
      </c>
      <c r="L155" s="42">
        <f t="shared" si="35"/>
        <v>-0.30476539015825699</v>
      </c>
      <c r="M155" s="41">
        <f t="shared" si="36"/>
        <v>0.97468215266922298</v>
      </c>
      <c r="N155" s="42">
        <f t="shared" si="37"/>
        <v>-2.5317847330777021</v>
      </c>
      <c r="O155" s="9">
        <v>10.65</v>
      </c>
      <c r="P155" s="15">
        <f t="shared" si="29"/>
        <v>1.0455136910984644</v>
      </c>
      <c r="Q155" s="16">
        <f t="shared" si="38"/>
        <v>4.0167541389757311E-2</v>
      </c>
      <c r="R155" s="15">
        <f t="shared" si="39"/>
        <v>1.0455136910984644</v>
      </c>
      <c r="S155" s="16">
        <f t="shared" si="40"/>
        <v>4.5513691098464371</v>
      </c>
      <c r="AA155" s="9">
        <v>1.9</v>
      </c>
      <c r="AB155" s="9">
        <v>10.65</v>
      </c>
      <c r="AC155" s="9">
        <v>12.65</v>
      </c>
    </row>
    <row r="156" spans="1:29" x14ac:dyDescent="0.3">
      <c r="A156">
        <f t="shared" si="30"/>
        <v>154</v>
      </c>
      <c r="B156" s="7">
        <v>44634</v>
      </c>
      <c r="C156" s="8">
        <v>12.695</v>
      </c>
      <c r="D156" s="34">
        <v>960.11906399999998</v>
      </c>
      <c r="E156" s="34">
        <v>0</v>
      </c>
      <c r="F156" s="34">
        <f t="shared" si="27"/>
        <v>49.694203392233725</v>
      </c>
      <c r="G156" s="35">
        <f t="shared" si="28"/>
        <v>960.11906399999998</v>
      </c>
      <c r="H156" s="12">
        <f t="shared" si="31"/>
        <v>-0.51590839026904867</v>
      </c>
      <c r="I156" s="11">
        <f t="shared" si="32"/>
        <v>0.96816550689585323</v>
      </c>
      <c r="J156" s="12">
        <f t="shared" si="33"/>
        <v>-3.1834493104146766</v>
      </c>
      <c r="K156" s="40">
        <f t="shared" si="34"/>
        <v>1009.8132673922337</v>
      </c>
      <c r="L156" s="42">
        <f t="shared" si="35"/>
        <v>-0.48868784619694461</v>
      </c>
      <c r="M156" s="41">
        <f t="shared" si="36"/>
        <v>0.96991899945007776</v>
      </c>
      <c r="N156" s="42">
        <f t="shared" si="37"/>
        <v>-3.0081000549922243</v>
      </c>
      <c r="O156" s="9">
        <v>10.65</v>
      </c>
      <c r="P156" s="15">
        <f t="shared" si="29"/>
        <v>1.0459336482430719</v>
      </c>
      <c r="Q156" s="16">
        <f t="shared" si="38"/>
        <v>4.0167541389757311E-2</v>
      </c>
      <c r="R156" s="15">
        <f t="shared" si="39"/>
        <v>1.0459336482430719</v>
      </c>
      <c r="S156" s="16">
        <f t="shared" si="40"/>
        <v>4.593364824307189</v>
      </c>
      <c r="AA156" s="9">
        <v>1.9</v>
      </c>
      <c r="AB156" s="9">
        <v>10.65</v>
      </c>
      <c r="AC156" s="9">
        <v>12.65</v>
      </c>
    </row>
    <row r="157" spans="1:29" x14ac:dyDescent="0.3">
      <c r="A157">
        <f t="shared" si="30"/>
        <v>155</v>
      </c>
      <c r="B157" s="7">
        <v>44635</v>
      </c>
      <c r="C157" s="8">
        <v>12.480499999999999</v>
      </c>
      <c r="D157" s="34">
        <v>965.08078399999999</v>
      </c>
      <c r="E157" s="34">
        <v>0</v>
      </c>
      <c r="F157" s="34">
        <f t="shared" si="27"/>
        <v>49.714164331949611</v>
      </c>
      <c r="G157" s="35">
        <f t="shared" si="28"/>
        <v>965.08078399999999</v>
      </c>
      <c r="H157" s="12">
        <f t="shared" si="31"/>
        <v>0.51678173947808936</v>
      </c>
      <c r="I157" s="11">
        <f t="shared" si="32"/>
        <v>0.97316880944341644</v>
      </c>
      <c r="J157" s="12">
        <f t="shared" si="33"/>
        <v>-2.6831190556583562</v>
      </c>
      <c r="K157" s="40">
        <f t="shared" si="34"/>
        <v>1014.7949483319496</v>
      </c>
      <c r="L157" s="42">
        <f t="shared" si="35"/>
        <v>0.49332694475094918</v>
      </c>
      <c r="M157" s="41">
        <f t="shared" si="36"/>
        <v>0.97470387121662383</v>
      </c>
      <c r="N157" s="42">
        <f t="shared" si="37"/>
        <v>-2.5296128783376171</v>
      </c>
      <c r="O157" s="9">
        <v>10.65</v>
      </c>
      <c r="P157" s="15">
        <f t="shared" si="29"/>
        <v>1.0463537740741393</v>
      </c>
      <c r="Q157" s="16">
        <f t="shared" si="38"/>
        <v>4.0167541389757311E-2</v>
      </c>
      <c r="R157" s="15">
        <f t="shared" si="39"/>
        <v>1.0463537740741393</v>
      </c>
      <c r="S157" s="16">
        <f t="shared" si="40"/>
        <v>4.635377407413932</v>
      </c>
      <c r="AA157" s="9">
        <v>1.9</v>
      </c>
      <c r="AB157" s="9">
        <v>10.65</v>
      </c>
      <c r="AC157" s="9">
        <v>12.65</v>
      </c>
    </row>
    <row r="158" spans="1:29" x14ac:dyDescent="0.3">
      <c r="A158">
        <f t="shared" si="30"/>
        <v>156</v>
      </c>
      <c r="B158" s="7">
        <v>44636</v>
      </c>
      <c r="C158" s="8">
        <v>12.4922</v>
      </c>
      <c r="D158" s="34">
        <v>965.28497100000004</v>
      </c>
      <c r="E158" s="34">
        <v>0</v>
      </c>
      <c r="F158" s="34">
        <f t="shared" ref="F158:F189" si="41">+(F157*(1+Q157/100))+E158</f>
        <v>49.73413328948422</v>
      </c>
      <c r="G158" s="35">
        <f t="shared" si="28"/>
        <v>965.28497100000004</v>
      </c>
      <c r="H158" s="12">
        <f t="shared" si="31"/>
        <v>2.1157503432389646E-2</v>
      </c>
      <c r="I158" s="11">
        <f t="shared" si="32"/>
        <v>0.97337470766767742</v>
      </c>
      <c r="J158" s="12">
        <f t="shared" si="33"/>
        <v>-2.6625292332322581</v>
      </c>
      <c r="K158" s="40">
        <f t="shared" si="34"/>
        <v>1015.0191042894843</v>
      </c>
      <c r="L158" s="42">
        <f t="shared" si="35"/>
        <v>2.2088793199359635E-2</v>
      </c>
      <c r="M158" s="41">
        <f t="shared" si="36"/>
        <v>0.97491917153904306</v>
      </c>
      <c r="N158" s="42">
        <f t="shared" si="37"/>
        <v>-2.5080828460956939</v>
      </c>
      <c r="O158" s="9">
        <v>10.65</v>
      </c>
      <c r="P158" s="15">
        <f t="shared" si="29"/>
        <v>1.0467740686594238</v>
      </c>
      <c r="Q158" s="16">
        <f t="shared" si="38"/>
        <v>4.0167541389757311E-2</v>
      </c>
      <c r="R158" s="15">
        <f t="shared" si="39"/>
        <v>1.0467740686594238</v>
      </c>
      <c r="S158" s="16">
        <f t="shared" si="40"/>
        <v>4.6774068659423795</v>
      </c>
      <c r="AA158" s="9">
        <v>1.9</v>
      </c>
      <c r="AB158" s="9">
        <v>10.65</v>
      </c>
      <c r="AC158" s="9">
        <v>12.65</v>
      </c>
    </row>
    <row r="159" spans="1:29" x14ac:dyDescent="0.3">
      <c r="A159">
        <f t="shared" si="30"/>
        <v>157</v>
      </c>
      <c r="B159" s="7">
        <v>44637</v>
      </c>
      <c r="C159" s="8">
        <v>12.3337</v>
      </c>
      <c r="D159" s="34">
        <v>969.07710199999997</v>
      </c>
      <c r="E159" s="34">
        <v>0</v>
      </c>
      <c r="F159" s="34">
        <f t="shared" si="41"/>
        <v>49.754110268058113</v>
      </c>
      <c r="G159" s="35">
        <f t="shared" si="28"/>
        <v>969.07710199999997</v>
      </c>
      <c r="H159" s="12">
        <f t="shared" si="31"/>
        <v>0.39285093147896077</v>
      </c>
      <c r="I159" s="11">
        <f t="shared" si="32"/>
        <v>0.97719861927353047</v>
      </c>
      <c r="J159" s="12">
        <f t="shared" si="33"/>
        <v>-2.2801380726469533</v>
      </c>
      <c r="K159" s="40">
        <f t="shared" si="34"/>
        <v>1018.831212268058</v>
      </c>
      <c r="L159" s="42">
        <f t="shared" si="35"/>
        <v>0.37557007178128377</v>
      </c>
      <c r="M159" s="41">
        <f t="shared" si="36"/>
        <v>0.97858067617140176</v>
      </c>
      <c r="N159" s="42">
        <f t="shared" si="37"/>
        <v>-2.1419323828598236</v>
      </c>
      <c r="O159" s="9">
        <v>11.65</v>
      </c>
      <c r="P159" s="15">
        <f t="shared" si="29"/>
        <v>1.0471945320667098</v>
      </c>
      <c r="Q159" s="16">
        <f t="shared" si="38"/>
        <v>4.0167541389757311E-2</v>
      </c>
      <c r="R159" s="15">
        <f t="shared" si="39"/>
        <v>1.0471945320667098</v>
      </c>
      <c r="S159" s="16">
        <f t="shared" si="40"/>
        <v>4.719453206670976</v>
      </c>
      <c r="AA159" s="9">
        <v>1.9</v>
      </c>
      <c r="AB159" s="9">
        <v>11.65</v>
      </c>
      <c r="AC159" s="9">
        <v>13.65</v>
      </c>
    </row>
    <row r="160" spans="1:29" x14ac:dyDescent="0.3">
      <c r="A160">
        <f t="shared" si="30"/>
        <v>158</v>
      </c>
      <c r="B160" s="7">
        <v>44638</v>
      </c>
      <c r="C160" s="8">
        <v>12.1203</v>
      </c>
      <c r="D160" s="34">
        <v>974.04495899999995</v>
      </c>
      <c r="E160" s="34">
        <v>0</v>
      </c>
      <c r="F160" s="34">
        <f t="shared" si="41"/>
        <v>49.774095270893142</v>
      </c>
      <c r="G160" s="35">
        <f t="shared" si="28"/>
        <v>974.04495899999995</v>
      </c>
      <c r="H160" s="12">
        <f t="shared" si="31"/>
        <v>0.51263795107192589</v>
      </c>
      <c r="I160" s="11">
        <f t="shared" si="32"/>
        <v>0.98220811025327748</v>
      </c>
      <c r="J160" s="12">
        <f t="shared" si="33"/>
        <v>-1.7791889746722522</v>
      </c>
      <c r="K160" s="40">
        <f t="shared" si="34"/>
        <v>1023.819054270893</v>
      </c>
      <c r="L160" s="42">
        <f t="shared" si="35"/>
        <v>0.48956509604092258</v>
      </c>
      <c r="M160" s="41">
        <f t="shared" si="36"/>
        <v>0.98337146559853816</v>
      </c>
      <c r="N160" s="42">
        <f t="shared" si="37"/>
        <v>-1.6628534401461836</v>
      </c>
      <c r="O160" s="9">
        <v>11.65</v>
      </c>
      <c r="P160" s="15">
        <f t="shared" si="29"/>
        <v>1.0476525670204595</v>
      </c>
      <c r="Q160" s="16">
        <f t="shared" si="38"/>
        <v>4.3739242301588099E-2</v>
      </c>
      <c r="R160" s="15">
        <f t="shared" si="39"/>
        <v>1.0476525670204595</v>
      </c>
      <c r="S160" s="16">
        <f t="shared" si="40"/>
        <v>4.7652567020459502</v>
      </c>
      <c r="AA160" s="9">
        <v>1.9</v>
      </c>
      <c r="AB160" s="9">
        <v>11.65</v>
      </c>
      <c r="AC160" s="9">
        <v>13.65</v>
      </c>
    </row>
    <row r="161" spans="1:29" x14ac:dyDescent="0.3">
      <c r="A161">
        <f t="shared" si="30"/>
        <v>159</v>
      </c>
      <c r="B161" s="7">
        <v>44641</v>
      </c>
      <c r="C161" s="8">
        <v>12.2926</v>
      </c>
      <c r="D161" s="34">
        <v>970.83919600000002</v>
      </c>
      <c r="E161" s="34">
        <v>0</v>
      </c>
      <c r="F161" s="34">
        <f t="shared" si="41"/>
        <v>49.7958660830271</v>
      </c>
      <c r="G161" s="35">
        <f t="shared" si="28"/>
        <v>970.83919600000002</v>
      </c>
      <c r="H161" s="12">
        <f t="shared" si="31"/>
        <v>-0.32911858640397584</v>
      </c>
      <c r="I161" s="11">
        <f t="shared" si="32"/>
        <v>0.97897548080526664</v>
      </c>
      <c r="J161" s="12">
        <f t="shared" si="33"/>
        <v>-2.102451919473336</v>
      </c>
      <c r="K161" s="40">
        <f t="shared" si="34"/>
        <v>1020.6350620830272</v>
      </c>
      <c r="L161" s="42">
        <f t="shared" si="35"/>
        <v>-0.31099169082503542</v>
      </c>
      <c r="M161" s="41">
        <f t="shared" si="36"/>
        <v>0.98031326205058233</v>
      </c>
      <c r="N161" s="42">
        <f t="shared" si="37"/>
        <v>-1.9686737949417665</v>
      </c>
      <c r="O161" s="9">
        <v>11.65</v>
      </c>
      <c r="P161" s="15">
        <f t="shared" si="29"/>
        <v>1.0481108023152275</v>
      </c>
      <c r="Q161" s="16">
        <f t="shared" si="38"/>
        <v>4.3739242301588099E-2</v>
      </c>
      <c r="R161" s="15">
        <f t="shared" si="39"/>
        <v>1.0481108023152275</v>
      </c>
      <c r="S161" s="16">
        <f t="shared" si="40"/>
        <v>4.8110802315227463</v>
      </c>
      <c r="AA161" s="9">
        <v>1.9</v>
      </c>
      <c r="AB161" s="9">
        <v>11.65</v>
      </c>
      <c r="AC161" s="9">
        <v>13.65</v>
      </c>
    </row>
    <row r="162" spans="1:29" x14ac:dyDescent="0.3">
      <c r="A162">
        <f t="shared" si="30"/>
        <v>160</v>
      </c>
      <c r="B162" s="7">
        <v>44642</v>
      </c>
      <c r="C162" s="8">
        <v>12.143599999999999</v>
      </c>
      <c r="D162" s="34">
        <v>974.43580499999996</v>
      </c>
      <c r="E162" s="34">
        <v>0</v>
      </c>
      <c r="F162" s="34">
        <f t="shared" si="41"/>
        <v>49.817646417549327</v>
      </c>
      <c r="G162" s="35">
        <f t="shared" si="28"/>
        <v>974.43580499999996</v>
      </c>
      <c r="H162" s="12">
        <f t="shared" si="31"/>
        <v>0.37046392593320654</v>
      </c>
      <c r="I162" s="11">
        <f t="shared" si="32"/>
        <v>0.98260223180538131</v>
      </c>
      <c r="J162" s="12">
        <f t="shared" si="33"/>
        <v>-1.739776819461869</v>
      </c>
      <c r="K162" s="40">
        <f t="shared" si="34"/>
        <v>1024.2534514175493</v>
      </c>
      <c r="L162" s="42">
        <f t="shared" si="35"/>
        <v>0.35452332267884579</v>
      </c>
      <c r="M162" s="41">
        <f t="shared" si="36"/>
        <v>0.98378870119986539</v>
      </c>
      <c r="N162" s="42">
        <f t="shared" si="37"/>
        <v>-1.621129880013461</v>
      </c>
      <c r="O162" s="9">
        <v>11.65</v>
      </c>
      <c r="P162" s="15">
        <f t="shared" si="29"/>
        <v>1.0485692380386413</v>
      </c>
      <c r="Q162" s="16">
        <f t="shared" si="38"/>
        <v>4.3739242301588099E-2</v>
      </c>
      <c r="R162" s="15">
        <f t="shared" si="39"/>
        <v>1.0485692380386413</v>
      </c>
      <c r="S162" s="16">
        <f t="shared" si="40"/>
        <v>4.8569238038641327</v>
      </c>
      <c r="AA162" s="9">
        <v>1.9</v>
      </c>
      <c r="AB162" s="9">
        <v>11.65</v>
      </c>
      <c r="AC162" s="9">
        <v>13.65</v>
      </c>
    </row>
    <row r="163" spans="1:29" x14ac:dyDescent="0.3">
      <c r="A163">
        <f t="shared" si="30"/>
        <v>161</v>
      </c>
      <c r="B163" s="7">
        <v>44643</v>
      </c>
      <c r="C163" s="8">
        <v>12.135</v>
      </c>
      <c r="D163" s="34">
        <v>975.06113700000003</v>
      </c>
      <c r="E163" s="34">
        <v>0</v>
      </c>
      <c r="F163" s="34">
        <f t="shared" si="41"/>
        <v>49.839436278624845</v>
      </c>
      <c r="G163" s="35">
        <f t="shared" si="28"/>
        <v>975.06113700000003</v>
      </c>
      <c r="H163" s="12">
        <f t="shared" si="31"/>
        <v>6.4173750265683616E-2</v>
      </c>
      <c r="I163" s="11">
        <f t="shared" si="32"/>
        <v>0.9832328045077251</v>
      </c>
      <c r="J163" s="12">
        <f t="shared" si="33"/>
        <v>-1.67671954922749</v>
      </c>
      <c r="K163" s="40">
        <f t="shared" si="34"/>
        <v>1024.900573278625</v>
      </c>
      <c r="L163" s="42">
        <f t="shared" si="35"/>
        <v>6.3179856526729417E-2</v>
      </c>
      <c r="M163" s="41">
        <f t="shared" si="36"/>
        <v>0.98441025748980959</v>
      </c>
      <c r="N163" s="42">
        <f t="shared" si="37"/>
        <v>-1.5589742510190407</v>
      </c>
      <c r="O163" s="9">
        <v>11.65</v>
      </c>
      <c r="P163" s="15">
        <f t="shared" si="29"/>
        <v>1.049027874278367</v>
      </c>
      <c r="Q163" s="16">
        <f t="shared" si="38"/>
        <v>4.3739242301588099E-2</v>
      </c>
      <c r="R163" s="15">
        <f t="shared" si="39"/>
        <v>1.049027874278367</v>
      </c>
      <c r="S163" s="16">
        <f t="shared" si="40"/>
        <v>4.9027874278366967</v>
      </c>
      <c r="AA163" s="9">
        <v>1.9</v>
      </c>
      <c r="AB163" s="9">
        <v>11.65</v>
      </c>
      <c r="AC163" s="9">
        <v>13.65</v>
      </c>
    </row>
    <row r="164" spans="1:29" x14ac:dyDescent="0.3">
      <c r="A164">
        <f t="shared" si="30"/>
        <v>162</v>
      </c>
      <c r="B164" s="7">
        <v>44644</v>
      </c>
      <c r="C164" s="8">
        <v>11.7872</v>
      </c>
      <c r="D164" s="34">
        <v>982.901253</v>
      </c>
      <c r="E164" s="34">
        <v>0</v>
      </c>
      <c r="F164" s="34">
        <f t="shared" si="41"/>
        <v>49.861235670420498</v>
      </c>
      <c r="G164" s="35">
        <f t="shared" si="28"/>
        <v>982.901253</v>
      </c>
      <c r="H164" s="12">
        <f t="shared" si="31"/>
        <v>0.80406404301189838</v>
      </c>
      <c r="I164" s="11">
        <f t="shared" si="32"/>
        <v>0.99113862594786917</v>
      </c>
      <c r="J164" s="12">
        <f t="shared" si="33"/>
        <v>-0.88613740521308326</v>
      </c>
      <c r="K164" s="40">
        <f t="shared" si="34"/>
        <v>1032.7624886704205</v>
      </c>
      <c r="L164" s="42">
        <f t="shared" si="35"/>
        <v>0.76709054485601946</v>
      </c>
      <c r="M164" s="41">
        <f t="shared" si="36"/>
        <v>0.99196157549760666</v>
      </c>
      <c r="N164" s="42">
        <f t="shared" si="37"/>
        <v>-0.80384245023933376</v>
      </c>
      <c r="O164" s="9">
        <v>11.65</v>
      </c>
      <c r="P164" s="15">
        <f t="shared" si="29"/>
        <v>1.0494867111221087</v>
      </c>
      <c r="Q164" s="16">
        <f t="shared" si="38"/>
        <v>4.3739242301588099E-2</v>
      </c>
      <c r="R164" s="15">
        <f t="shared" si="39"/>
        <v>1.0494867111221087</v>
      </c>
      <c r="S164" s="16">
        <f t="shared" si="40"/>
        <v>4.9486711122108673</v>
      </c>
      <c r="AA164" s="9">
        <v>1.9</v>
      </c>
      <c r="AB164" s="9">
        <v>11.65</v>
      </c>
      <c r="AC164" s="9">
        <v>13.65</v>
      </c>
    </row>
    <row r="165" spans="1:29" x14ac:dyDescent="0.3">
      <c r="A165">
        <f t="shared" si="30"/>
        <v>163</v>
      </c>
      <c r="B165" s="7">
        <v>44645</v>
      </c>
      <c r="C165" s="8">
        <v>11.5327</v>
      </c>
      <c r="D165" s="34">
        <v>988.79541400000005</v>
      </c>
      <c r="E165" s="34">
        <v>0</v>
      </c>
      <c r="F165" s="34">
        <f t="shared" si="41"/>
        <v>49.883044597104949</v>
      </c>
      <c r="G165" s="35">
        <f t="shared" si="28"/>
        <v>988.79541400000005</v>
      </c>
      <c r="H165" s="12">
        <f t="shared" si="31"/>
        <v>0.59966970049227797</v>
      </c>
      <c r="I165" s="11">
        <f t="shared" si="32"/>
        <v>0.99708218397755399</v>
      </c>
      <c r="J165" s="12">
        <f t="shared" si="33"/>
        <v>-0.2917816022446007</v>
      </c>
      <c r="K165" s="40">
        <f t="shared" si="34"/>
        <v>1038.678458597105</v>
      </c>
      <c r="L165" s="42">
        <f t="shared" si="35"/>
        <v>0.5728296671871469</v>
      </c>
      <c r="M165" s="41">
        <f t="shared" si="36"/>
        <v>0.997643825689154</v>
      </c>
      <c r="N165" s="42">
        <f t="shared" si="37"/>
        <v>-0.23561743108460043</v>
      </c>
      <c r="O165" s="9">
        <v>11.65</v>
      </c>
      <c r="P165" s="15">
        <f t="shared" si="29"/>
        <v>1.0499457486576094</v>
      </c>
      <c r="Q165" s="16">
        <f t="shared" si="38"/>
        <v>4.3739242301588099E-2</v>
      </c>
      <c r="R165" s="15">
        <f t="shared" si="39"/>
        <v>1.0499457486576094</v>
      </c>
      <c r="S165" s="16">
        <f t="shared" si="40"/>
        <v>4.9945748657609368</v>
      </c>
      <c r="AA165" s="9">
        <v>1.9</v>
      </c>
      <c r="AB165" s="9">
        <v>11.65</v>
      </c>
      <c r="AC165" s="9">
        <v>13.65</v>
      </c>
    </row>
    <row r="166" spans="1:29" x14ac:dyDescent="0.3">
      <c r="A166">
        <f t="shared" si="30"/>
        <v>164</v>
      </c>
      <c r="B166" s="7">
        <v>44648</v>
      </c>
      <c r="C166" s="8">
        <v>11.4871</v>
      </c>
      <c r="D166" s="34">
        <v>990.20559400000002</v>
      </c>
      <c r="E166" s="34">
        <v>0</v>
      </c>
      <c r="F166" s="34">
        <f t="shared" si="41"/>
        <v>49.904863062848683</v>
      </c>
      <c r="G166" s="35">
        <f t="shared" si="28"/>
        <v>990.20559400000002</v>
      </c>
      <c r="H166" s="12">
        <f t="shared" si="31"/>
        <v>0.14261595270708138</v>
      </c>
      <c r="I166" s="11">
        <f t="shared" si="32"/>
        <v>0.99850418223350612</v>
      </c>
      <c r="J166" s="12">
        <f t="shared" si="33"/>
        <v>-0.14958177664938788</v>
      </c>
      <c r="K166" s="40">
        <f t="shared" si="34"/>
        <v>1040.1104570628488</v>
      </c>
      <c r="L166" s="42">
        <f t="shared" si="35"/>
        <v>0.13786734998606498</v>
      </c>
      <c r="M166" s="41">
        <f t="shared" si="36"/>
        <v>0.99901925079393128</v>
      </c>
      <c r="N166" s="42">
        <f t="shared" si="37"/>
        <v>-9.8074920606872062E-2</v>
      </c>
      <c r="O166" s="9">
        <v>11.65</v>
      </c>
      <c r="P166" s="15">
        <f t="shared" si="29"/>
        <v>1.0504049869726499</v>
      </c>
      <c r="Q166" s="16">
        <f t="shared" si="38"/>
        <v>4.3739242301588099E-2</v>
      </c>
      <c r="R166" s="15">
        <f t="shared" si="39"/>
        <v>1.0504049869726499</v>
      </c>
      <c r="S166" s="16">
        <f t="shared" si="40"/>
        <v>5.0404986972649946</v>
      </c>
      <c r="AA166" s="9">
        <v>1.9</v>
      </c>
      <c r="AB166" s="9">
        <v>11.65</v>
      </c>
      <c r="AC166" s="9">
        <v>13.65</v>
      </c>
    </row>
    <row r="167" spans="1:29" x14ac:dyDescent="0.3">
      <c r="A167">
        <f t="shared" si="30"/>
        <v>165</v>
      </c>
      <c r="B167" s="7">
        <v>44649</v>
      </c>
      <c r="C167" s="8">
        <v>11.3925</v>
      </c>
      <c r="D167" s="34">
        <v>992.67200300000002</v>
      </c>
      <c r="E167" s="34">
        <v>0</v>
      </c>
      <c r="F167" s="34">
        <f t="shared" si="41"/>
        <v>49.926691071824017</v>
      </c>
      <c r="G167" s="35">
        <f t="shared" si="28"/>
        <v>992.67200300000002</v>
      </c>
      <c r="H167" s="12">
        <f t="shared" si="31"/>
        <v>0.24908049549960953</v>
      </c>
      <c r="I167" s="11">
        <f t="shared" si="32"/>
        <v>1.0009912613981977</v>
      </c>
      <c r="J167" s="12">
        <f t="shared" si="33"/>
        <v>9.9126139819771808E-2</v>
      </c>
      <c r="K167" s="40">
        <f t="shared" si="34"/>
        <v>1042.598694071824</v>
      </c>
      <c r="L167" s="42">
        <f t="shared" si="35"/>
        <v>0.23922815044101764</v>
      </c>
      <c r="M167" s="41">
        <f t="shared" si="36"/>
        <v>1.0014091860701553</v>
      </c>
      <c r="N167" s="42">
        <f t="shared" si="37"/>
        <v>0.14091860701552772</v>
      </c>
      <c r="O167" s="9">
        <v>11.65</v>
      </c>
      <c r="P167" s="15">
        <f t="shared" si="29"/>
        <v>1.0508644261550499</v>
      </c>
      <c r="Q167" s="16">
        <f t="shared" si="38"/>
        <v>4.3739242301588099E-2</v>
      </c>
      <c r="R167" s="15">
        <f t="shared" si="39"/>
        <v>1.0508644261550499</v>
      </c>
      <c r="S167" s="16">
        <f t="shared" si="40"/>
        <v>5.0864426155049935</v>
      </c>
      <c r="AA167" s="9">
        <v>1.9</v>
      </c>
      <c r="AB167" s="9">
        <v>11.65</v>
      </c>
      <c r="AC167" s="9">
        <v>13.65</v>
      </c>
    </row>
    <row r="168" spans="1:29" x14ac:dyDescent="0.3">
      <c r="A168">
        <f t="shared" si="30"/>
        <v>166</v>
      </c>
      <c r="B168" s="7">
        <v>44650</v>
      </c>
      <c r="C168" s="8">
        <v>11.5932</v>
      </c>
      <c r="D168" s="34">
        <v>988.78381999999999</v>
      </c>
      <c r="E168" s="34">
        <v>0</v>
      </c>
      <c r="F168" s="34">
        <f t="shared" si="41"/>
        <v>49.948528628205089</v>
      </c>
      <c r="G168" s="35">
        <f t="shared" si="28"/>
        <v>988.78381999999999</v>
      </c>
      <c r="H168" s="12">
        <f t="shared" si="31"/>
        <v>-0.391688592833217</v>
      </c>
      <c r="I168" s="11">
        <f t="shared" si="32"/>
        <v>0.99707049281204363</v>
      </c>
      <c r="J168" s="12">
        <f t="shared" si="33"/>
        <v>-0.29295071879563706</v>
      </c>
      <c r="K168" s="40">
        <f t="shared" si="34"/>
        <v>1038.732348628205</v>
      </c>
      <c r="L168" s="42">
        <f t="shared" si="35"/>
        <v>-0.37083735723081324</v>
      </c>
      <c r="M168" s="41">
        <f t="shared" si="36"/>
        <v>0.99769558670946612</v>
      </c>
      <c r="N168" s="42">
        <f t="shared" si="37"/>
        <v>-0.23044132905338799</v>
      </c>
      <c r="O168" s="9">
        <v>11.65</v>
      </c>
      <c r="P168" s="15">
        <f t="shared" si="29"/>
        <v>1.0513240662926671</v>
      </c>
      <c r="Q168" s="16">
        <f t="shared" si="38"/>
        <v>4.3739242301588099E-2</v>
      </c>
      <c r="R168" s="15">
        <f t="shared" si="39"/>
        <v>1.0513240662926671</v>
      </c>
      <c r="S168" s="16">
        <f t="shared" si="40"/>
        <v>5.1324066292667059</v>
      </c>
      <c r="AA168" s="9">
        <v>1.9</v>
      </c>
      <c r="AB168" s="9">
        <v>11.65</v>
      </c>
      <c r="AC168" s="9">
        <v>13.65</v>
      </c>
    </row>
    <row r="169" spans="1:29" x14ac:dyDescent="0.3">
      <c r="A169">
        <f t="shared" si="30"/>
        <v>167</v>
      </c>
      <c r="B169" s="7">
        <v>44651</v>
      </c>
      <c r="C169" s="8">
        <v>11.530799999999999</v>
      </c>
      <c r="D169" s="34">
        <v>990.55072099999995</v>
      </c>
      <c r="E169" s="34">
        <v>0</v>
      </c>
      <c r="F169" s="34">
        <f t="shared" si="41"/>
        <v>49.97037573616786</v>
      </c>
      <c r="G169" s="35">
        <f t="shared" si="28"/>
        <v>990.55072099999995</v>
      </c>
      <c r="H169" s="12">
        <f t="shared" si="31"/>
        <v>0.17869436819870632</v>
      </c>
      <c r="I169" s="11">
        <f t="shared" si="32"/>
        <v>0.99885220162966981</v>
      </c>
      <c r="J169" s="12">
        <f t="shared" si="33"/>
        <v>-0.11477983703301886</v>
      </c>
      <c r="K169" s="40">
        <f t="shared" si="34"/>
        <v>1040.5210967361679</v>
      </c>
      <c r="L169" s="42">
        <f t="shared" si="35"/>
        <v>0.1722049101797074</v>
      </c>
      <c r="M169" s="41">
        <f t="shared" si="36"/>
        <v>0.99941366749842608</v>
      </c>
      <c r="N169" s="42">
        <f t="shared" si="37"/>
        <v>-5.8633250157391625E-2</v>
      </c>
      <c r="O169" s="9">
        <v>11.65</v>
      </c>
      <c r="P169" s="15">
        <f t="shared" si="29"/>
        <v>1.0517839074733977</v>
      </c>
      <c r="Q169" s="16">
        <f t="shared" si="38"/>
        <v>4.3739242301588099E-2</v>
      </c>
      <c r="R169" s="15">
        <f t="shared" si="39"/>
        <v>1.0517839074733977</v>
      </c>
      <c r="S169" s="16">
        <f t="shared" si="40"/>
        <v>5.1783907473397672</v>
      </c>
      <c r="AA169" s="9">
        <v>1.9</v>
      </c>
      <c r="AB169" s="9">
        <v>11.65</v>
      </c>
      <c r="AC169" s="9">
        <v>13.65</v>
      </c>
    </row>
    <row r="170" spans="1:29" x14ac:dyDescent="0.3">
      <c r="A170">
        <f t="shared" si="30"/>
        <v>168</v>
      </c>
      <c r="B170" s="7">
        <v>44652</v>
      </c>
      <c r="C170" s="8">
        <v>11.2813</v>
      </c>
      <c r="D170" s="34">
        <v>996.34396200000003</v>
      </c>
      <c r="E170" s="34">
        <v>0</v>
      </c>
      <c r="F170" s="34">
        <f t="shared" si="41"/>
        <v>49.992232399890113</v>
      </c>
      <c r="G170" s="35">
        <f t="shared" si="28"/>
        <v>996.34396200000003</v>
      </c>
      <c r="H170" s="12">
        <f t="shared" si="31"/>
        <v>0.58485051569612256</v>
      </c>
      <c r="I170" s="11">
        <f t="shared" si="32"/>
        <v>1.004693993881943</v>
      </c>
      <c r="J170" s="12">
        <f t="shared" si="33"/>
        <v>0.4693993881943026</v>
      </c>
      <c r="K170" s="40">
        <f t="shared" si="34"/>
        <v>1046.3361943998902</v>
      </c>
      <c r="L170" s="42">
        <f t="shared" si="35"/>
        <v>0.55886398478250943</v>
      </c>
      <c r="M170" s="41">
        <f t="shared" si="36"/>
        <v>1.0049990305450689</v>
      </c>
      <c r="N170" s="42">
        <f t="shared" si="37"/>
        <v>0.49990305450688943</v>
      </c>
      <c r="O170" s="9">
        <v>11.65</v>
      </c>
      <c r="P170" s="15">
        <f t="shared" si="29"/>
        <v>1.0522439497851765</v>
      </c>
      <c r="Q170" s="16">
        <f t="shared" si="38"/>
        <v>4.3739242301588099E-2</v>
      </c>
      <c r="R170" s="15">
        <f t="shared" si="39"/>
        <v>1.0522439497851765</v>
      </c>
      <c r="S170" s="16">
        <f t="shared" si="40"/>
        <v>5.2243949785176547</v>
      </c>
      <c r="AA170" s="9">
        <v>1.9</v>
      </c>
      <c r="AB170" s="9">
        <v>11.65</v>
      </c>
      <c r="AC170" s="9">
        <v>13.65</v>
      </c>
    </row>
    <row r="171" spans="1:29" x14ac:dyDescent="0.3">
      <c r="A171">
        <f t="shared" si="30"/>
        <v>169</v>
      </c>
      <c r="B171" s="7">
        <v>44655</v>
      </c>
      <c r="C171" s="8">
        <v>11.2166</v>
      </c>
      <c r="D171" s="34">
        <v>998.16312200000004</v>
      </c>
      <c r="E171" s="34">
        <v>0</v>
      </c>
      <c r="F171" s="34">
        <f t="shared" si="41"/>
        <v>50.014098623551476</v>
      </c>
      <c r="G171" s="35">
        <f t="shared" si="28"/>
        <v>998.16312200000004</v>
      </c>
      <c r="H171" s="12">
        <f t="shared" si="31"/>
        <v>0.182583532332381</v>
      </c>
      <c r="I171" s="11">
        <f t="shared" si="32"/>
        <v>1.006528399665104</v>
      </c>
      <c r="J171" s="12">
        <f t="shared" si="33"/>
        <v>0.65283996651039899</v>
      </c>
      <c r="K171" s="40">
        <f t="shared" si="34"/>
        <v>1048.1772206235514</v>
      </c>
      <c r="L171" s="42">
        <f t="shared" si="35"/>
        <v>0.17594977919281884</v>
      </c>
      <c r="M171" s="41">
        <f t="shared" si="36"/>
        <v>1.0067673241202029</v>
      </c>
      <c r="N171" s="42">
        <f t="shared" si="37"/>
        <v>0.67673241202028667</v>
      </c>
      <c r="O171" s="9">
        <v>11.65</v>
      </c>
      <c r="P171" s="15">
        <f t="shared" si="29"/>
        <v>1.0527041933159769</v>
      </c>
      <c r="Q171" s="16">
        <f t="shared" si="38"/>
        <v>4.3739242301588099E-2</v>
      </c>
      <c r="R171" s="15">
        <f t="shared" si="39"/>
        <v>1.0527041933159769</v>
      </c>
      <c r="S171" s="16">
        <f t="shared" si="40"/>
        <v>5.2704193315976866</v>
      </c>
      <c r="AA171" s="9">
        <v>1.9</v>
      </c>
      <c r="AB171" s="9">
        <v>11.65</v>
      </c>
      <c r="AC171" s="9">
        <v>13.65</v>
      </c>
    </row>
    <row r="172" spans="1:29" x14ac:dyDescent="0.3">
      <c r="A172">
        <f t="shared" si="30"/>
        <v>170</v>
      </c>
      <c r="B172" s="7">
        <v>44656</v>
      </c>
      <c r="C172" s="8">
        <v>11.4605</v>
      </c>
      <c r="D172" s="34">
        <v>993.34181799999999</v>
      </c>
      <c r="E172" s="34">
        <v>0</v>
      </c>
      <c r="F172" s="34">
        <f t="shared" si="41"/>
        <v>50.035974411333385</v>
      </c>
      <c r="G172" s="35">
        <f t="shared" si="28"/>
        <v>993.34181799999999</v>
      </c>
      <c r="H172" s="12">
        <f t="shared" si="31"/>
        <v>-0.48301764448477336</v>
      </c>
      <c r="I172" s="11">
        <f t="shared" si="32"/>
        <v>1.0016666898979714</v>
      </c>
      <c r="J172" s="12">
        <f t="shared" si="33"/>
        <v>0.16666898979713629</v>
      </c>
      <c r="K172" s="40">
        <f t="shared" si="34"/>
        <v>1043.3777924113333</v>
      </c>
      <c r="L172" s="42">
        <f t="shared" si="35"/>
        <v>-0.45788327753993885</v>
      </c>
      <c r="M172" s="41">
        <f t="shared" si="36"/>
        <v>1.0021575048993201</v>
      </c>
      <c r="N172" s="42">
        <f t="shared" si="37"/>
        <v>0.21575048993200951</v>
      </c>
      <c r="O172" s="9">
        <v>11.65</v>
      </c>
      <c r="P172" s="15">
        <f t="shared" si="29"/>
        <v>1.0531646381538102</v>
      </c>
      <c r="Q172" s="16">
        <f t="shared" si="38"/>
        <v>4.3739242301588099E-2</v>
      </c>
      <c r="R172" s="15">
        <f t="shared" si="39"/>
        <v>1.0531646381538102</v>
      </c>
      <c r="S172" s="16">
        <f t="shared" si="40"/>
        <v>5.3164638153810229</v>
      </c>
      <c r="AA172" s="9">
        <v>1.9</v>
      </c>
      <c r="AB172" s="9">
        <v>11.65</v>
      </c>
      <c r="AC172" s="9">
        <v>13.65</v>
      </c>
    </row>
    <row r="173" spans="1:29" x14ac:dyDescent="0.3">
      <c r="A173">
        <f t="shared" si="30"/>
        <v>171</v>
      </c>
      <c r="B173" s="7">
        <v>44657</v>
      </c>
      <c r="C173" s="8">
        <v>11.623799999999999</v>
      </c>
      <c r="D173" s="34">
        <v>990.28694399999995</v>
      </c>
      <c r="E173" s="34">
        <v>0</v>
      </c>
      <c r="F173" s="34">
        <f t="shared" si="41"/>
        <v>50.057859767419117</v>
      </c>
      <c r="G173" s="35">
        <f t="shared" si="28"/>
        <v>990.28694399999995</v>
      </c>
      <c r="H173" s="12">
        <f t="shared" si="31"/>
        <v>-0.3075350241622532</v>
      </c>
      <c r="I173" s="11">
        <f t="shared" si="32"/>
        <v>0.99858621400116843</v>
      </c>
      <c r="J173" s="12">
        <f t="shared" si="33"/>
        <v>-0.14137859988315737</v>
      </c>
      <c r="K173" s="40">
        <f t="shared" si="34"/>
        <v>1040.3448037674191</v>
      </c>
      <c r="L173" s="42">
        <f t="shared" si="35"/>
        <v>-0.29068939994445486</v>
      </c>
      <c r="M173" s="41">
        <f t="shared" si="36"/>
        <v>0.99924433926182998</v>
      </c>
      <c r="N173" s="42">
        <f t="shared" si="37"/>
        <v>-7.5566073817001644E-2</v>
      </c>
      <c r="O173" s="9">
        <v>11.65</v>
      </c>
      <c r="P173" s="15">
        <f t="shared" si="29"/>
        <v>1.0536252843867269</v>
      </c>
      <c r="Q173" s="16">
        <f t="shared" si="38"/>
        <v>4.3739242301588099E-2</v>
      </c>
      <c r="R173" s="15">
        <f t="shared" si="39"/>
        <v>1.0536252843867269</v>
      </c>
      <c r="S173" s="16">
        <f t="shared" si="40"/>
        <v>5.3625284386726868</v>
      </c>
      <c r="AA173" s="9">
        <v>1.9</v>
      </c>
      <c r="AB173" s="9">
        <v>11.65</v>
      </c>
      <c r="AC173" s="9">
        <v>13.65</v>
      </c>
    </row>
    <row r="174" spans="1:29" x14ac:dyDescent="0.3">
      <c r="A174">
        <f t="shared" si="30"/>
        <v>172</v>
      </c>
      <c r="B174" s="7">
        <v>44658</v>
      </c>
      <c r="C174" s="8">
        <v>11.7479</v>
      </c>
      <c r="D174" s="34">
        <v>988.08801000000005</v>
      </c>
      <c r="E174" s="34">
        <v>0</v>
      </c>
      <c r="F174" s="34">
        <f t="shared" si="41"/>
        <v>50.079754695993778</v>
      </c>
      <c r="G174" s="35">
        <f t="shared" si="28"/>
        <v>988.08801000000005</v>
      </c>
      <c r="H174" s="12">
        <f t="shared" si="31"/>
        <v>-0.22205018589035452</v>
      </c>
      <c r="I174" s="11">
        <f t="shared" si="32"/>
        <v>0.9963688514567034</v>
      </c>
      <c r="J174" s="12">
        <f t="shared" si="33"/>
        <v>-0.36311485432966029</v>
      </c>
      <c r="K174" s="40">
        <f t="shared" si="34"/>
        <v>1038.1677646959938</v>
      </c>
      <c r="L174" s="42">
        <f t="shared" si="35"/>
        <v>-0.20926130101688312</v>
      </c>
      <c r="M174" s="41">
        <f t="shared" si="36"/>
        <v>0.99715330755715315</v>
      </c>
      <c r="N174" s="42">
        <f t="shared" si="37"/>
        <v>-0.28466924428468543</v>
      </c>
      <c r="O174" s="9">
        <v>11.65</v>
      </c>
      <c r="P174" s="15">
        <f t="shared" si="29"/>
        <v>1.0540861321028157</v>
      </c>
      <c r="Q174" s="16">
        <f t="shared" si="38"/>
        <v>4.3739242301588099E-2</v>
      </c>
      <c r="R174" s="15">
        <f t="shared" si="39"/>
        <v>1.0540861321028157</v>
      </c>
      <c r="S174" s="16">
        <f t="shared" si="40"/>
        <v>5.4086132102815654</v>
      </c>
      <c r="AA174" s="9">
        <v>1.9</v>
      </c>
      <c r="AB174" s="9">
        <v>11.65</v>
      </c>
      <c r="AC174" s="9">
        <v>13.65</v>
      </c>
    </row>
    <row r="175" spans="1:29" x14ac:dyDescent="0.3">
      <c r="A175">
        <f t="shared" si="30"/>
        <v>173</v>
      </c>
      <c r="B175" s="7">
        <v>44659</v>
      </c>
      <c r="C175" s="8">
        <v>12.0055</v>
      </c>
      <c r="D175" s="34">
        <v>983.10214900000005</v>
      </c>
      <c r="E175" s="34">
        <v>0</v>
      </c>
      <c r="F175" s="34">
        <f t="shared" si="41"/>
        <v>50.101659201244303</v>
      </c>
      <c r="G175" s="35">
        <f t="shared" si="28"/>
        <v>983.10214900000005</v>
      </c>
      <c r="H175" s="12">
        <f t="shared" si="31"/>
        <v>-0.50459685266295295</v>
      </c>
      <c r="I175" s="11">
        <f t="shared" si="32"/>
        <v>0.99134120559133887</v>
      </c>
      <c r="J175" s="12">
        <f t="shared" si="33"/>
        <v>-0.86587944086611301</v>
      </c>
      <c r="K175" s="40">
        <f t="shared" si="34"/>
        <v>1033.2038082012443</v>
      </c>
      <c r="L175" s="42">
        <f t="shared" si="35"/>
        <v>-0.47814588966775817</v>
      </c>
      <c r="M175" s="41">
        <f t="shared" si="36"/>
        <v>0.99238546000338257</v>
      </c>
      <c r="N175" s="42">
        <f t="shared" si="37"/>
        <v>-0.7614539996617431</v>
      </c>
      <c r="O175" s="9">
        <v>11.65</v>
      </c>
      <c r="P175" s="15">
        <f t="shared" si="29"/>
        <v>1.0545471813902036</v>
      </c>
      <c r="Q175" s="16">
        <f t="shared" si="38"/>
        <v>4.3739242301588099E-2</v>
      </c>
      <c r="R175" s="15">
        <f t="shared" si="39"/>
        <v>1.0545471813902036</v>
      </c>
      <c r="S175" s="16">
        <f t="shared" si="40"/>
        <v>5.4547181390203647</v>
      </c>
      <c r="AA175" s="9">
        <v>1.9</v>
      </c>
      <c r="AB175" s="9">
        <v>11.65</v>
      </c>
      <c r="AC175" s="9">
        <v>13.65</v>
      </c>
    </row>
    <row r="176" spans="1:29" x14ac:dyDescent="0.3">
      <c r="A176">
        <f t="shared" si="30"/>
        <v>174</v>
      </c>
      <c r="B176" s="7">
        <v>44662</v>
      </c>
      <c r="C176" s="8">
        <v>12.2202</v>
      </c>
      <c r="D176" s="34">
        <v>979.06560500000001</v>
      </c>
      <c r="E176" s="34">
        <v>0</v>
      </c>
      <c r="F176" s="34">
        <f t="shared" si="41"/>
        <v>50.123573287359449</v>
      </c>
      <c r="G176" s="35">
        <f t="shared" si="28"/>
        <v>979.06560500000001</v>
      </c>
      <c r="H176" s="12">
        <f t="shared" si="31"/>
        <v>-0.41059253141760843</v>
      </c>
      <c r="I176" s="11">
        <f t="shared" si="32"/>
        <v>0.98727083264031557</v>
      </c>
      <c r="J176" s="12">
        <f t="shared" si="33"/>
        <v>-1.2729167359684435</v>
      </c>
      <c r="K176" s="40">
        <f t="shared" si="34"/>
        <v>1029.1891782873595</v>
      </c>
      <c r="L176" s="42">
        <f t="shared" si="35"/>
        <v>-0.38856127726378809</v>
      </c>
      <c r="M176" s="41">
        <f t="shared" si="36"/>
        <v>0.98852943438461327</v>
      </c>
      <c r="N176" s="42">
        <f t="shared" si="37"/>
        <v>-1.147056561538673</v>
      </c>
      <c r="O176" s="9">
        <v>11.65</v>
      </c>
      <c r="P176" s="15">
        <f t="shared" si="29"/>
        <v>1.0550084323370565</v>
      </c>
      <c r="Q176" s="16">
        <f t="shared" si="38"/>
        <v>4.3739242301588099E-2</v>
      </c>
      <c r="R176" s="15">
        <f t="shared" si="39"/>
        <v>1.0550084323370565</v>
      </c>
      <c r="S176" s="16">
        <f t="shared" si="40"/>
        <v>5.5008432337056545</v>
      </c>
      <c r="AA176" s="9">
        <v>1.9</v>
      </c>
      <c r="AB176" s="9">
        <v>11.65</v>
      </c>
      <c r="AC176" s="9">
        <v>13.65</v>
      </c>
    </row>
    <row r="177" spans="1:29" x14ac:dyDescent="0.3">
      <c r="A177">
        <f t="shared" si="30"/>
        <v>175</v>
      </c>
      <c r="B177" s="7">
        <v>44663</v>
      </c>
      <c r="C177" s="8">
        <v>12.249599999999999</v>
      </c>
      <c r="D177" s="34">
        <v>978.90345300000001</v>
      </c>
      <c r="E177" s="34">
        <v>0</v>
      </c>
      <c r="F177" s="34">
        <f t="shared" si="41"/>
        <v>50.145496958529819</v>
      </c>
      <c r="G177" s="35">
        <f t="shared" si="28"/>
        <v>978.90345300000001</v>
      </c>
      <c r="H177" s="12">
        <f t="shared" si="31"/>
        <v>-1.6561913642143544E-2</v>
      </c>
      <c r="I177" s="11">
        <f t="shared" si="32"/>
        <v>0.98710732169759963</v>
      </c>
      <c r="J177" s="12">
        <f t="shared" si="33"/>
        <v>-1.2892678302400373</v>
      </c>
      <c r="K177" s="40">
        <f t="shared" si="34"/>
        <v>1029.0489499585299</v>
      </c>
      <c r="L177" s="42">
        <f t="shared" si="35"/>
        <v>-1.3625126632499374E-2</v>
      </c>
      <c r="M177" s="41">
        <f t="shared" si="36"/>
        <v>0.98839474599737887</v>
      </c>
      <c r="N177" s="42">
        <f t="shared" si="37"/>
        <v>-1.1605254002621135</v>
      </c>
      <c r="O177" s="9">
        <v>11.65</v>
      </c>
      <c r="P177" s="15">
        <f t="shared" si="29"/>
        <v>1.0554698850315787</v>
      </c>
      <c r="Q177" s="16">
        <f t="shared" si="38"/>
        <v>4.3739242301588099E-2</v>
      </c>
      <c r="R177" s="15">
        <f t="shared" si="39"/>
        <v>1.0554698850315787</v>
      </c>
      <c r="S177" s="16">
        <f t="shared" si="40"/>
        <v>5.5469885031578681</v>
      </c>
      <c r="AA177" s="9">
        <v>1.9</v>
      </c>
      <c r="AB177" s="9">
        <v>11.65</v>
      </c>
      <c r="AC177" s="9">
        <v>13.65</v>
      </c>
    </row>
    <row r="178" spans="1:29" x14ac:dyDescent="0.3">
      <c r="A178">
        <f t="shared" si="30"/>
        <v>176</v>
      </c>
      <c r="B178" s="7">
        <v>44664</v>
      </c>
      <c r="C178" s="8">
        <v>12.2455</v>
      </c>
      <c r="D178" s="34">
        <v>979.43739000000005</v>
      </c>
      <c r="E178" s="34">
        <v>0</v>
      </c>
      <c r="F178" s="34">
        <f t="shared" si="41"/>
        <v>50.167430218947842</v>
      </c>
      <c r="G178" s="35">
        <f t="shared" si="28"/>
        <v>979.43739000000005</v>
      </c>
      <c r="H178" s="12">
        <f t="shared" si="31"/>
        <v>5.4544398465816712E-2</v>
      </c>
      <c r="I178" s="11">
        <f t="shared" si="32"/>
        <v>0.98764573344843165</v>
      </c>
      <c r="J178" s="12">
        <f t="shared" si="33"/>
        <v>-1.2354266551568349</v>
      </c>
      <c r="K178" s="40">
        <f t="shared" si="34"/>
        <v>1029.6048202189479</v>
      </c>
      <c r="L178" s="42">
        <f t="shared" si="35"/>
        <v>5.4017863818867085E-2</v>
      </c>
      <c r="M178" s="41">
        <f t="shared" si="36"/>
        <v>0.98892865572526456</v>
      </c>
      <c r="N178" s="42">
        <f t="shared" si="37"/>
        <v>-1.107134427473544</v>
      </c>
      <c r="O178" s="9">
        <v>11.65</v>
      </c>
      <c r="P178" s="15">
        <f t="shared" si="29"/>
        <v>1.055931539562013</v>
      </c>
      <c r="Q178" s="16">
        <f t="shared" si="38"/>
        <v>4.3739242301588099E-2</v>
      </c>
      <c r="R178" s="15">
        <f t="shared" si="39"/>
        <v>1.055931539562013</v>
      </c>
      <c r="S178" s="16">
        <f t="shared" si="40"/>
        <v>5.5931539562013022</v>
      </c>
      <c r="AA178" s="9">
        <v>1.9</v>
      </c>
      <c r="AB178" s="9">
        <v>11.65</v>
      </c>
      <c r="AC178" s="9">
        <v>13.65</v>
      </c>
    </row>
    <row r="179" spans="1:29" x14ac:dyDescent="0.3">
      <c r="A179">
        <f t="shared" si="30"/>
        <v>177</v>
      </c>
      <c r="B179" s="7">
        <v>44665</v>
      </c>
      <c r="C179" s="8">
        <v>12.3682</v>
      </c>
      <c r="D179" s="34">
        <v>977.35187800000006</v>
      </c>
      <c r="E179" s="34">
        <v>0</v>
      </c>
      <c r="F179" s="34">
        <f t="shared" si="41"/>
        <v>50.18937307280779</v>
      </c>
      <c r="G179" s="35">
        <f t="shared" si="28"/>
        <v>977.35187800000006</v>
      </c>
      <c r="H179" s="12">
        <f t="shared" si="31"/>
        <v>-0.21292958807709317</v>
      </c>
      <c r="I179" s="11">
        <f t="shared" si="32"/>
        <v>0.98554274345653892</v>
      </c>
      <c r="J179" s="12">
        <f t="shared" si="33"/>
        <v>-1.4457256543461083</v>
      </c>
      <c r="K179" s="40">
        <f t="shared" si="34"/>
        <v>1027.5412510728079</v>
      </c>
      <c r="L179" s="42">
        <f t="shared" si="35"/>
        <v>-0.20042341543246023</v>
      </c>
      <c r="M179" s="41">
        <f t="shared" si="36"/>
        <v>0.98694661113726967</v>
      </c>
      <c r="N179" s="42">
        <f t="shared" si="37"/>
        <v>-1.3053388862730331</v>
      </c>
      <c r="O179" s="9">
        <v>11.65</v>
      </c>
      <c r="P179" s="15">
        <f t="shared" si="29"/>
        <v>1.056393396016641</v>
      </c>
      <c r="Q179" s="16">
        <f t="shared" si="38"/>
        <v>4.3739242301588099E-2</v>
      </c>
      <c r="R179" s="15">
        <f t="shared" si="39"/>
        <v>1.056393396016641</v>
      </c>
      <c r="S179" s="16">
        <f t="shared" si="40"/>
        <v>5.6393396016640951</v>
      </c>
      <c r="AA179" s="9">
        <v>1.9</v>
      </c>
      <c r="AB179" s="9">
        <v>11.65</v>
      </c>
      <c r="AC179" s="9">
        <v>13.65</v>
      </c>
    </row>
    <row r="180" spans="1:29" x14ac:dyDescent="0.3">
      <c r="A180">
        <f t="shared" si="30"/>
        <v>178</v>
      </c>
      <c r="B180" s="7">
        <v>44669</v>
      </c>
      <c r="C180" s="8">
        <v>12.261200000000001</v>
      </c>
      <c r="D180" s="34">
        <v>980.01128800000004</v>
      </c>
      <c r="E180" s="34">
        <v>0</v>
      </c>
      <c r="F180" s="34">
        <f t="shared" si="41"/>
        <v>50.211325524305757</v>
      </c>
      <c r="G180" s="35">
        <f t="shared" si="28"/>
        <v>980.01128800000004</v>
      </c>
      <c r="H180" s="12">
        <f t="shared" si="31"/>
        <v>0.27210363635274959</v>
      </c>
      <c r="I180" s="11">
        <f t="shared" si="32"/>
        <v>0.98822444109929486</v>
      </c>
      <c r="J180" s="12">
        <f t="shared" si="33"/>
        <v>-1.1775558900705141</v>
      </c>
      <c r="K180" s="40">
        <f t="shared" si="34"/>
        <v>1030.2226135243059</v>
      </c>
      <c r="L180" s="42">
        <f t="shared" si="35"/>
        <v>0.26094937295204623</v>
      </c>
      <c r="M180" s="41">
        <f t="shared" si="36"/>
        <v>0.98952204213040384</v>
      </c>
      <c r="N180" s="42">
        <f t="shared" si="37"/>
        <v>-1.0477957869596155</v>
      </c>
      <c r="O180" s="9">
        <v>11.65</v>
      </c>
      <c r="P180" s="15">
        <f t="shared" si="29"/>
        <v>1.0568554544837827</v>
      </c>
      <c r="Q180" s="16">
        <f t="shared" si="38"/>
        <v>4.3739242301588099E-2</v>
      </c>
      <c r="R180" s="15">
        <f t="shared" si="39"/>
        <v>1.0568554544837827</v>
      </c>
      <c r="S180" s="16">
        <f t="shared" si="40"/>
        <v>5.6855454483782708</v>
      </c>
      <c r="AA180" s="9">
        <v>1.9</v>
      </c>
      <c r="AB180" s="9">
        <v>11.65</v>
      </c>
      <c r="AC180" s="9">
        <v>13.65</v>
      </c>
    </row>
    <row r="181" spans="1:29" x14ac:dyDescent="0.3">
      <c r="A181">
        <f t="shared" si="30"/>
        <v>179</v>
      </c>
      <c r="B181" s="7">
        <v>44670</v>
      </c>
      <c r="C181" s="8">
        <v>12.267099999999999</v>
      </c>
      <c r="D181" s="34">
        <v>980.33943299999999</v>
      </c>
      <c r="E181" s="34">
        <v>0</v>
      </c>
      <c r="F181" s="34">
        <f t="shared" si="41"/>
        <v>50.233287577639672</v>
      </c>
      <c r="G181" s="35">
        <f t="shared" si="28"/>
        <v>980.33943299999999</v>
      </c>
      <c r="H181" s="12">
        <f t="shared" si="31"/>
        <v>3.3483797994771081E-2</v>
      </c>
      <c r="I181" s="11">
        <f t="shared" si="32"/>
        <v>0.98855533617488756</v>
      </c>
      <c r="J181" s="12">
        <f t="shared" si="33"/>
        <v>-1.1444663825112444</v>
      </c>
      <c r="K181" s="40">
        <f t="shared" si="34"/>
        <v>1030.5727205776398</v>
      </c>
      <c r="L181" s="42">
        <f t="shared" si="35"/>
        <v>3.3983631182010754E-2</v>
      </c>
      <c r="M181" s="41">
        <f t="shared" si="36"/>
        <v>0.9898583176516661</v>
      </c>
      <c r="N181" s="42">
        <f t="shared" si="37"/>
        <v>-1.0141682348333902</v>
      </c>
      <c r="O181" s="9">
        <v>11.65</v>
      </c>
      <c r="P181" s="15">
        <f t="shared" si="29"/>
        <v>1.0573177150517969</v>
      </c>
      <c r="Q181" s="16">
        <f t="shared" si="38"/>
        <v>4.3739242301588099E-2</v>
      </c>
      <c r="R181" s="15">
        <f t="shared" si="39"/>
        <v>1.0573177150517969</v>
      </c>
      <c r="S181" s="16">
        <f t="shared" si="40"/>
        <v>5.7317715051796947</v>
      </c>
      <c r="AA181" s="9">
        <v>1.9</v>
      </c>
      <c r="AB181" s="9">
        <v>11.65</v>
      </c>
      <c r="AC181" s="9">
        <v>13.65</v>
      </c>
    </row>
    <row r="182" spans="1:29" x14ac:dyDescent="0.3">
      <c r="A182">
        <f t="shared" si="30"/>
        <v>180</v>
      </c>
      <c r="B182" s="7">
        <v>44671</v>
      </c>
      <c r="C182" s="8">
        <v>12.307399999999999</v>
      </c>
      <c r="D182" s="34">
        <v>979.95972500000005</v>
      </c>
      <c r="E182" s="34">
        <v>0</v>
      </c>
      <c r="F182" s="34">
        <f t="shared" si="41"/>
        <v>50.255259237009312</v>
      </c>
      <c r="G182" s="35">
        <f t="shared" si="28"/>
        <v>979.95972500000005</v>
      </c>
      <c r="H182" s="12">
        <f t="shared" si="31"/>
        <v>-3.8732298958732425E-2</v>
      </c>
      <c r="I182" s="11">
        <f t="shared" si="32"/>
        <v>0.98817244596670784</v>
      </c>
      <c r="J182" s="12">
        <f t="shared" si="33"/>
        <v>-1.1827554033292165</v>
      </c>
      <c r="K182" s="40">
        <f t="shared" si="34"/>
        <v>1030.2149842370093</v>
      </c>
      <c r="L182" s="42">
        <f t="shared" si="35"/>
        <v>-3.4712382104384876E-2</v>
      </c>
      <c r="M182" s="41">
        <f t="shared" si="36"/>
        <v>0.98951471425015081</v>
      </c>
      <c r="N182" s="42">
        <f t="shared" si="37"/>
        <v>-1.0485285749849194</v>
      </c>
      <c r="O182" s="9">
        <v>11.65</v>
      </c>
      <c r="P182" s="15">
        <f t="shared" si="29"/>
        <v>1.057780177809081</v>
      </c>
      <c r="Q182" s="16">
        <f t="shared" si="38"/>
        <v>4.3739242301588099E-2</v>
      </c>
      <c r="R182" s="15">
        <f t="shared" si="39"/>
        <v>1.057780177809081</v>
      </c>
      <c r="S182" s="16">
        <f t="shared" si="40"/>
        <v>5.7780177809080957</v>
      </c>
      <c r="AA182" s="9">
        <v>1.9</v>
      </c>
      <c r="AB182" s="9">
        <v>11.65</v>
      </c>
      <c r="AC182" s="9">
        <v>13.65</v>
      </c>
    </row>
    <row r="183" spans="1:29" x14ac:dyDescent="0.3">
      <c r="A183">
        <f t="shared" si="30"/>
        <v>181</v>
      </c>
      <c r="B183" s="7">
        <v>44673</v>
      </c>
      <c r="C183" s="8">
        <v>12.3459</v>
      </c>
      <c r="D183" s="34">
        <v>979.620271</v>
      </c>
      <c r="E183" s="34">
        <v>0</v>
      </c>
      <c r="F183" s="34">
        <f t="shared" si="41"/>
        <v>50.27724050661628</v>
      </c>
      <c r="G183" s="35">
        <f t="shared" si="28"/>
        <v>979.620271</v>
      </c>
      <c r="H183" s="12">
        <f t="shared" si="31"/>
        <v>-3.4639586846285653E-2</v>
      </c>
      <c r="I183" s="11">
        <f t="shared" si="32"/>
        <v>0.98783014711409611</v>
      </c>
      <c r="J183" s="12">
        <f t="shared" si="33"/>
        <v>-1.2169852885903887</v>
      </c>
      <c r="K183" s="40">
        <f t="shared" si="34"/>
        <v>1029.8975115066162</v>
      </c>
      <c r="L183" s="42">
        <f t="shared" si="35"/>
        <v>-3.0816163155322762E-2</v>
      </c>
      <c r="M183" s="41">
        <f t="shared" si="36"/>
        <v>0.9892097837813616</v>
      </c>
      <c r="N183" s="42">
        <f t="shared" si="37"/>
        <v>-1.0790216218638404</v>
      </c>
      <c r="O183" s="9">
        <v>11.65</v>
      </c>
      <c r="P183" s="15">
        <f t="shared" si="29"/>
        <v>1.0582428428440711</v>
      </c>
      <c r="Q183" s="16">
        <f t="shared" si="38"/>
        <v>4.3739242301588099E-2</v>
      </c>
      <c r="R183" s="15">
        <f t="shared" si="39"/>
        <v>1.0582428428440711</v>
      </c>
      <c r="S183" s="16">
        <f t="shared" si="40"/>
        <v>5.8242842844071108</v>
      </c>
      <c r="AA183" s="9">
        <v>1.9</v>
      </c>
      <c r="AB183" s="9">
        <v>11.65</v>
      </c>
      <c r="AC183" s="9">
        <v>13.65</v>
      </c>
    </row>
    <row r="184" spans="1:29" x14ac:dyDescent="0.3">
      <c r="A184">
        <f t="shared" si="30"/>
        <v>182</v>
      </c>
      <c r="B184" s="7">
        <v>44676</v>
      </c>
      <c r="C184" s="8">
        <v>12.194100000000001</v>
      </c>
      <c r="D184" s="34">
        <v>983.19320600000003</v>
      </c>
      <c r="E184" s="34">
        <v>0</v>
      </c>
      <c r="F184" s="34">
        <f t="shared" si="41"/>
        <v>50.299231390664019</v>
      </c>
      <c r="G184" s="35">
        <f t="shared" si="28"/>
        <v>983.19320600000003</v>
      </c>
      <c r="H184" s="12">
        <f t="shared" si="31"/>
        <v>0.36472652779557801</v>
      </c>
      <c r="I184" s="11">
        <f t="shared" si="32"/>
        <v>0.99143302571018332</v>
      </c>
      <c r="J184" s="12">
        <f t="shared" si="33"/>
        <v>-0.85669742898166756</v>
      </c>
      <c r="K184" s="40">
        <f t="shared" si="34"/>
        <v>1033.492437390664</v>
      </c>
      <c r="L184" s="42">
        <f t="shared" si="35"/>
        <v>0.3490566628119085</v>
      </c>
      <c r="M184" s="41">
        <f t="shared" si="36"/>
        <v>0.99266268644083766</v>
      </c>
      <c r="N184" s="42">
        <f t="shared" si="37"/>
        <v>-0.73373135591623395</v>
      </c>
      <c r="O184" s="9">
        <v>11.65</v>
      </c>
      <c r="P184" s="15">
        <f t="shared" si="29"/>
        <v>1.058705710245242</v>
      </c>
      <c r="Q184" s="16">
        <f t="shared" si="38"/>
        <v>4.3739242301588099E-2</v>
      </c>
      <c r="R184" s="15">
        <f t="shared" si="39"/>
        <v>1.058705710245242</v>
      </c>
      <c r="S184" s="16">
        <f t="shared" si="40"/>
        <v>5.870571024524196</v>
      </c>
      <c r="AA184" s="9">
        <v>1.9</v>
      </c>
      <c r="AB184" s="9">
        <v>11.65</v>
      </c>
      <c r="AC184" s="9">
        <v>13.65</v>
      </c>
    </row>
    <row r="185" spans="1:29" x14ac:dyDescent="0.3">
      <c r="A185">
        <f t="shared" si="30"/>
        <v>183</v>
      </c>
      <c r="B185" s="7">
        <v>44677</v>
      </c>
      <c r="C185" s="8">
        <v>12.349299999999999</v>
      </c>
      <c r="D185" s="34">
        <v>980.45613800000001</v>
      </c>
      <c r="E185" s="34">
        <v>0</v>
      </c>
      <c r="F185" s="34">
        <f t="shared" si="41"/>
        <v>50.321231893357819</v>
      </c>
      <c r="G185" s="35">
        <f t="shared" si="28"/>
        <v>980.45613800000001</v>
      </c>
      <c r="H185" s="12">
        <f t="shared" si="31"/>
        <v>-0.27838556890923405</v>
      </c>
      <c r="I185" s="11">
        <f t="shared" si="32"/>
        <v>0.98867301924120599</v>
      </c>
      <c r="J185" s="12">
        <f t="shared" si="33"/>
        <v>-1.1326980758794014</v>
      </c>
      <c r="K185" s="40">
        <f t="shared" si="34"/>
        <v>1030.7773698933579</v>
      </c>
      <c r="L185" s="42">
        <f t="shared" si="35"/>
        <v>-0.26270801788942366</v>
      </c>
      <c r="M185" s="41">
        <f t="shared" si="36"/>
        <v>0.99005488197296099</v>
      </c>
      <c r="N185" s="42">
        <f t="shared" si="37"/>
        <v>-0.99451180270390127</v>
      </c>
      <c r="O185" s="9">
        <v>11.65</v>
      </c>
      <c r="P185" s="15">
        <f t="shared" si="29"/>
        <v>1.0591687801011069</v>
      </c>
      <c r="Q185" s="16">
        <f t="shared" si="38"/>
        <v>4.3739242301588099E-2</v>
      </c>
      <c r="R185" s="15">
        <f t="shared" si="39"/>
        <v>1.0591687801011069</v>
      </c>
      <c r="S185" s="16">
        <f t="shared" si="40"/>
        <v>5.9168780101106933</v>
      </c>
      <c r="AA185" s="9">
        <v>1.9</v>
      </c>
      <c r="AB185" s="9">
        <v>11.65</v>
      </c>
      <c r="AC185" s="9">
        <v>13.65</v>
      </c>
    </row>
    <row r="186" spans="1:29" x14ac:dyDescent="0.3">
      <c r="A186">
        <f t="shared" si="30"/>
        <v>184</v>
      </c>
      <c r="B186" s="7">
        <v>44678</v>
      </c>
      <c r="C186" s="8">
        <v>12.224399999999999</v>
      </c>
      <c r="D186" s="34">
        <v>983.46895199999994</v>
      </c>
      <c r="E186" s="34">
        <v>0</v>
      </c>
      <c r="F186" s="34">
        <f t="shared" si="41"/>
        <v>50.343242018904796</v>
      </c>
      <c r="G186" s="35">
        <f t="shared" si="28"/>
        <v>983.46895199999994</v>
      </c>
      <c r="H186" s="12">
        <f t="shared" si="31"/>
        <v>0.30728697421851248</v>
      </c>
      <c r="I186" s="11">
        <f t="shared" si="32"/>
        <v>0.99171108264694707</v>
      </c>
      <c r="J186" s="12">
        <f t="shared" si="33"/>
        <v>-0.8288917353052927</v>
      </c>
      <c r="K186" s="40">
        <f t="shared" si="34"/>
        <v>1033.8121940189048</v>
      </c>
      <c r="L186" s="42">
        <f t="shared" si="35"/>
        <v>0.29442091126437031</v>
      </c>
      <c r="M186" s="41">
        <f t="shared" si="36"/>
        <v>0.99296981057848321</v>
      </c>
      <c r="N186" s="42">
        <f t="shared" si="37"/>
        <v>-0.70301894215167859</v>
      </c>
      <c r="O186" s="9">
        <v>11.65</v>
      </c>
      <c r="P186" s="15">
        <f t="shared" si="29"/>
        <v>1.0596320525002181</v>
      </c>
      <c r="Q186" s="16">
        <f t="shared" si="38"/>
        <v>4.3739242301588099E-2</v>
      </c>
      <c r="R186" s="15">
        <f t="shared" si="39"/>
        <v>1.0596320525002181</v>
      </c>
      <c r="S186" s="16">
        <f t="shared" si="40"/>
        <v>5.963205250021808</v>
      </c>
      <c r="AA186" s="9">
        <v>1.9</v>
      </c>
      <c r="AB186" s="9">
        <v>11.65</v>
      </c>
      <c r="AC186" s="9">
        <v>13.65</v>
      </c>
    </row>
    <row r="187" spans="1:29" x14ac:dyDescent="0.3">
      <c r="A187">
        <f t="shared" si="30"/>
        <v>185</v>
      </c>
      <c r="B187" s="7">
        <v>44679</v>
      </c>
      <c r="C187" s="8">
        <v>12.246600000000001</v>
      </c>
      <c r="D187" s="34">
        <v>983.46401000000003</v>
      </c>
      <c r="E187" s="34">
        <v>0</v>
      </c>
      <c r="F187" s="34">
        <f t="shared" si="41"/>
        <v>50.365261771513921</v>
      </c>
      <c r="G187" s="35">
        <f t="shared" si="28"/>
        <v>983.46401000000003</v>
      </c>
      <c r="H187" s="12">
        <f t="shared" si="31"/>
        <v>-5.0250696678189044E-4</v>
      </c>
      <c r="I187" s="11">
        <f t="shared" si="32"/>
        <v>0.99170609922966646</v>
      </c>
      <c r="J187" s="12">
        <f t="shared" si="33"/>
        <v>-0.82939007703335399</v>
      </c>
      <c r="K187" s="40">
        <f t="shared" si="34"/>
        <v>1033.829271771514</v>
      </c>
      <c r="L187" s="42">
        <f t="shared" si="35"/>
        <v>1.6519202141296319E-3</v>
      </c>
      <c r="M187" s="41">
        <f t="shared" si="36"/>
        <v>0.99298621364750439</v>
      </c>
      <c r="N187" s="42">
        <f t="shared" si="37"/>
        <v>-0.70137863524956101</v>
      </c>
      <c r="O187" s="9">
        <v>11.65</v>
      </c>
      <c r="P187" s="15">
        <f t="shared" si="29"/>
        <v>1.0600955275311665</v>
      </c>
      <c r="Q187" s="16">
        <f t="shared" si="38"/>
        <v>4.3739242301588099E-2</v>
      </c>
      <c r="R187" s="15">
        <f t="shared" si="39"/>
        <v>1.0600955275311665</v>
      </c>
      <c r="S187" s="16">
        <f t="shared" si="40"/>
        <v>6.0095527531166537</v>
      </c>
      <c r="AA187" s="9">
        <v>1.9</v>
      </c>
      <c r="AB187" s="9">
        <v>11.65</v>
      </c>
      <c r="AC187" s="9">
        <v>13.65</v>
      </c>
    </row>
    <row r="188" spans="1:29" x14ac:dyDescent="0.3">
      <c r="A188">
        <f t="shared" si="30"/>
        <v>186</v>
      </c>
      <c r="B188" s="7">
        <v>44680</v>
      </c>
      <c r="C188" s="8">
        <v>12.2683</v>
      </c>
      <c r="D188" s="34">
        <v>983.47094900000002</v>
      </c>
      <c r="E188" s="34">
        <v>0</v>
      </c>
      <c r="F188" s="34">
        <f t="shared" si="41"/>
        <v>50.387291155395992</v>
      </c>
      <c r="G188" s="35">
        <f t="shared" si="28"/>
        <v>983.47094900000002</v>
      </c>
      <c r="H188" s="12">
        <f t="shared" si="31"/>
        <v>7.0556725304538048E-4</v>
      </c>
      <c r="I188" s="11">
        <f t="shared" si="32"/>
        <v>0.99171309638314908</v>
      </c>
      <c r="J188" s="12">
        <f t="shared" si="33"/>
        <v>-0.82869036168509158</v>
      </c>
      <c r="K188" s="40">
        <f t="shared" si="34"/>
        <v>1033.8582401553961</v>
      </c>
      <c r="L188" s="42">
        <f t="shared" si="35"/>
        <v>2.8020471728895657E-3</v>
      </c>
      <c r="M188" s="41">
        <f t="shared" si="36"/>
        <v>0.99301403758963114</v>
      </c>
      <c r="N188" s="42">
        <f t="shared" si="37"/>
        <v>-0.69859624103688622</v>
      </c>
      <c r="O188" s="9">
        <v>11.65</v>
      </c>
      <c r="P188" s="15">
        <f t="shared" si="29"/>
        <v>1.0605592052825816</v>
      </c>
      <c r="Q188" s="16">
        <f t="shared" si="38"/>
        <v>4.3739242301588099E-2</v>
      </c>
      <c r="R188" s="15">
        <f t="shared" si="39"/>
        <v>1.0605592052825816</v>
      </c>
      <c r="S188" s="16">
        <f t="shared" si="40"/>
        <v>6.055920528258163</v>
      </c>
      <c r="AA188" s="9">
        <v>1.9</v>
      </c>
      <c r="AB188" s="9">
        <v>11.65</v>
      </c>
      <c r="AC188" s="9">
        <v>13.65</v>
      </c>
    </row>
    <row r="189" spans="1:29" x14ac:dyDescent="0.3">
      <c r="A189">
        <f t="shared" si="30"/>
        <v>187</v>
      </c>
      <c r="B189" s="7">
        <v>44683</v>
      </c>
      <c r="C189" s="8">
        <v>12.406000000000001</v>
      </c>
      <c r="D189" s="34">
        <v>981.11562200000003</v>
      </c>
      <c r="E189" s="34">
        <v>0</v>
      </c>
      <c r="F189" s="34">
        <f t="shared" si="41"/>
        <v>50.40933017476366</v>
      </c>
      <c r="G189" s="35">
        <f t="shared" si="28"/>
        <v>981.11562200000003</v>
      </c>
      <c r="H189" s="12">
        <f t="shared" si="31"/>
        <v>-0.23949126330522486</v>
      </c>
      <c r="I189" s="11">
        <f t="shared" si="32"/>
        <v>0.98933803016025768</v>
      </c>
      <c r="J189" s="12">
        <f t="shared" si="33"/>
        <v>-1.0661969839742325</v>
      </c>
      <c r="K189" s="40">
        <f t="shared" si="34"/>
        <v>1031.5249521747637</v>
      </c>
      <c r="L189" s="42">
        <f t="shared" si="35"/>
        <v>-0.22568741922313063</v>
      </c>
      <c r="M189" s="41">
        <f t="shared" si="36"/>
        <v>0.99077292983567167</v>
      </c>
      <c r="N189" s="42">
        <f t="shared" si="37"/>
        <v>-0.92270701643283326</v>
      </c>
      <c r="O189" s="9">
        <v>11.65</v>
      </c>
      <c r="P189" s="15">
        <f t="shared" si="29"/>
        <v>1.061023085843132</v>
      </c>
      <c r="Q189" s="16">
        <f t="shared" si="38"/>
        <v>4.3739242301588099E-2</v>
      </c>
      <c r="R189" s="15">
        <f t="shared" si="39"/>
        <v>1.061023085843132</v>
      </c>
      <c r="S189" s="16">
        <f t="shared" si="40"/>
        <v>6.1023085843131986</v>
      </c>
      <c r="AA189" s="9">
        <v>1.9</v>
      </c>
      <c r="AB189" s="9">
        <v>11.65</v>
      </c>
      <c r="AC189" s="9">
        <v>13.65</v>
      </c>
    </row>
    <row r="190" spans="1:29" x14ac:dyDescent="0.3">
      <c r="A190">
        <f t="shared" si="30"/>
        <v>188</v>
      </c>
      <c r="B190" s="7">
        <v>44684</v>
      </c>
      <c r="C190" s="8">
        <v>12.412800000000001</v>
      </c>
      <c r="D190" s="34">
        <v>981.432908</v>
      </c>
      <c r="E190" s="34">
        <v>0</v>
      </c>
      <c r="F190" s="34">
        <f t="shared" ref="F190:F221" si="42">+(F189*(1+Q189/100))+E190</f>
        <v>50.43137883383141</v>
      </c>
      <c r="G190" s="35">
        <f t="shared" si="28"/>
        <v>981.432908</v>
      </c>
      <c r="H190" s="12">
        <f t="shared" si="31"/>
        <v>3.2339307711071186E-2</v>
      </c>
      <c r="I190" s="11">
        <f t="shared" si="32"/>
        <v>0.98965797523013388</v>
      </c>
      <c r="J190" s="12">
        <f t="shared" si="33"/>
        <v>-1.0342024769866121</v>
      </c>
      <c r="K190" s="40">
        <f t="shared" si="34"/>
        <v>1031.8642868338313</v>
      </c>
      <c r="L190" s="42">
        <f t="shared" si="35"/>
        <v>3.289640821118045E-2</v>
      </c>
      <c r="M190" s="41">
        <f t="shared" si="36"/>
        <v>0.9910988585431163</v>
      </c>
      <c r="N190" s="42">
        <f t="shared" si="37"/>
        <v>-0.89011414568836988</v>
      </c>
      <c r="O190" s="9">
        <v>11.65</v>
      </c>
      <c r="P190" s="15">
        <f t="shared" si="29"/>
        <v>1.0614871693015246</v>
      </c>
      <c r="Q190" s="16">
        <f t="shared" si="38"/>
        <v>4.3739242301588099E-2</v>
      </c>
      <c r="R190" s="15">
        <f t="shared" si="39"/>
        <v>1.0614871693015246</v>
      </c>
      <c r="S190" s="16">
        <f t="shared" si="40"/>
        <v>6.1487169301524647</v>
      </c>
      <c r="AA190" s="9">
        <v>1.9</v>
      </c>
      <c r="AB190" s="9">
        <v>11.65</v>
      </c>
      <c r="AC190" s="9">
        <v>13.65</v>
      </c>
    </row>
    <row r="191" spans="1:29" x14ac:dyDescent="0.3">
      <c r="A191">
        <f t="shared" si="30"/>
        <v>189</v>
      </c>
      <c r="B191" s="7">
        <v>44685</v>
      </c>
      <c r="C191" s="8">
        <v>12.2895</v>
      </c>
      <c r="D191" s="34">
        <v>984.394859</v>
      </c>
      <c r="E191" s="34">
        <v>0</v>
      </c>
      <c r="F191" s="34">
        <f t="shared" si="42"/>
        <v>50.453437136815573</v>
      </c>
      <c r="G191" s="35">
        <f t="shared" si="28"/>
        <v>984.394859</v>
      </c>
      <c r="H191" s="12">
        <f t="shared" si="31"/>
        <v>0.30179862279491321</v>
      </c>
      <c r="I191" s="11">
        <f t="shared" si="32"/>
        <v>0.99264474936975844</v>
      </c>
      <c r="J191" s="12">
        <f t="shared" si="33"/>
        <v>-0.7355250630241561</v>
      </c>
      <c r="K191" s="40">
        <f t="shared" si="34"/>
        <v>1034.8482961368156</v>
      </c>
      <c r="L191" s="42">
        <f t="shared" si="35"/>
        <v>0.28918621770896991</v>
      </c>
      <c r="M191" s="41">
        <f t="shared" si="36"/>
        <v>0.99396497984589394</v>
      </c>
      <c r="N191" s="42">
        <f t="shared" si="37"/>
        <v>-0.60350201541060633</v>
      </c>
      <c r="O191" s="9">
        <v>11.65</v>
      </c>
      <c r="P191" s="15">
        <f t="shared" si="29"/>
        <v>1.0619514557465057</v>
      </c>
      <c r="Q191" s="16">
        <f t="shared" si="38"/>
        <v>4.3739242301588099E-2</v>
      </c>
      <c r="R191" s="15">
        <f t="shared" si="39"/>
        <v>1.0619514557465057</v>
      </c>
      <c r="S191" s="16">
        <f t="shared" si="40"/>
        <v>6.1951455746505735</v>
      </c>
      <c r="AA191" s="9">
        <v>1.9</v>
      </c>
      <c r="AB191" s="9">
        <v>11.65</v>
      </c>
      <c r="AC191" s="9">
        <v>13.65</v>
      </c>
    </row>
    <row r="192" spans="1:29" x14ac:dyDescent="0.3">
      <c r="A192">
        <f t="shared" si="30"/>
        <v>190</v>
      </c>
      <c r="B192" s="7">
        <v>44686</v>
      </c>
      <c r="C192" s="8">
        <v>12.561500000000001</v>
      </c>
      <c r="D192" s="34">
        <v>979.33898199999999</v>
      </c>
      <c r="E192" s="34">
        <v>0</v>
      </c>
      <c r="F192" s="34">
        <f t="shared" si="42"/>
        <v>50.475505087934323</v>
      </c>
      <c r="G192" s="35">
        <f t="shared" si="28"/>
        <v>979.33898199999999</v>
      </c>
      <c r="H192" s="12">
        <f t="shared" si="31"/>
        <v>-0.51360254005552441</v>
      </c>
      <c r="I192" s="11">
        <f t="shared" si="32"/>
        <v>0.98754650072326755</v>
      </c>
      <c r="J192" s="12">
        <f t="shared" si="33"/>
        <v>-1.2453499276732449</v>
      </c>
      <c r="K192" s="40">
        <f t="shared" si="34"/>
        <v>1029.8144870879344</v>
      </c>
      <c r="L192" s="42">
        <f t="shared" si="35"/>
        <v>-0.4864296600451401</v>
      </c>
      <c r="M192" s="41">
        <f t="shared" si="36"/>
        <v>0.98913003937346178</v>
      </c>
      <c r="N192" s="42">
        <f t="shared" si="37"/>
        <v>-1.0869960626538222</v>
      </c>
      <c r="O192" s="9">
        <v>12.65</v>
      </c>
      <c r="P192" s="15">
        <f t="shared" si="29"/>
        <v>1.06241594526686</v>
      </c>
      <c r="Q192" s="16">
        <f t="shared" si="38"/>
        <v>4.3739242301588099E-2</v>
      </c>
      <c r="R192" s="15">
        <f t="shared" si="39"/>
        <v>1.06241594526686</v>
      </c>
      <c r="S192" s="16">
        <f t="shared" si="40"/>
        <v>6.2415945266860007</v>
      </c>
      <c r="AA192" s="9">
        <v>1.9</v>
      </c>
      <c r="AB192" s="9">
        <v>12.65</v>
      </c>
      <c r="AC192" s="9">
        <v>14.65</v>
      </c>
    </row>
    <row r="193" spans="1:29" x14ac:dyDescent="0.3">
      <c r="A193">
        <f t="shared" si="30"/>
        <v>191</v>
      </c>
      <c r="B193" s="7">
        <v>44687</v>
      </c>
      <c r="C193" s="8">
        <v>12.794499999999999</v>
      </c>
      <c r="D193" s="34">
        <v>975.12321799999995</v>
      </c>
      <c r="E193" s="34">
        <v>0</v>
      </c>
      <c r="F193" s="34">
        <f t="shared" si="42"/>
        <v>50.497582691407686</v>
      </c>
      <c r="G193" s="35">
        <f t="shared" si="28"/>
        <v>975.12321799999995</v>
      </c>
      <c r="H193" s="12">
        <f t="shared" si="31"/>
        <v>-0.43047035576900816</v>
      </c>
      <c r="I193" s="11">
        <f t="shared" si="32"/>
        <v>0.98329540578821972</v>
      </c>
      <c r="J193" s="12">
        <f t="shared" si="33"/>
        <v>-1.6704594211780277</v>
      </c>
      <c r="K193" s="40">
        <f t="shared" si="34"/>
        <v>1025.6208006914076</v>
      </c>
      <c r="L193" s="42">
        <f t="shared" si="35"/>
        <v>-0.40722736464754439</v>
      </c>
      <c r="M193" s="41">
        <f t="shared" si="36"/>
        <v>0.985102031181184</v>
      </c>
      <c r="N193" s="42">
        <f t="shared" si="37"/>
        <v>-1.4897968818815999</v>
      </c>
      <c r="O193" s="9">
        <v>12.65</v>
      </c>
      <c r="P193" s="15">
        <f t="shared" si="29"/>
        <v>1.0629182472503531</v>
      </c>
      <c r="Q193" s="16">
        <f t="shared" si="38"/>
        <v>4.727922107445881E-2</v>
      </c>
      <c r="R193" s="15">
        <f t="shared" si="39"/>
        <v>1.0629182472503531</v>
      </c>
      <c r="S193" s="16">
        <f t="shared" si="40"/>
        <v>6.291824725035311</v>
      </c>
      <c r="AA193" s="9">
        <v>1.9</v>
      </c>
      <c r="AB193" s="9">
        <v>12.65</v>
      </c>
      <c r="AC193" s="9">
        <v>14.65</v>
      </c>
    </row>
    <row r="194" spans="1:29" x14ac:dyDescent="0.3">
      <c r="A194">
        <f t="shared" si="30"/>
        <v>192</v>
      </c>
      <c r="B194" s="7">
        <v>44690</v>
      </c>
      <c r="C194" s="8">
        <v>12.6473</v>
      </c>
      <c r="D194" s="34">
        <v>978.53550600000005</v>
      </c>
      <c r="E194" s="34">
        <v>0</v>
      </c>
      <c r="F194" s="34">
        <f t="shared" si="42"/>
        <v>50.521457555165611</v>
      </c>
      <c r="G194" s="35">
        <f t="shared" si="28"/>
        <v>978.53550600000005</v>
      </c>
      <c r="H194" s="12">
        <f t="shared" si="31"/>
        <v>0.34993403264449441</v>
      </c>
      <c r="I194" s="11">
        <f t="shared" si="32"/>
        <v>0.98673629105450245</v>
      </c>
      <c r="J194" s="12">
        <f t="shared" si="33"/>
        <v>-1.3263708945497554</v>
      </c>
      <c r="K194" s="40">
        <f t="shared" si="34"/>
        <v>1029.0569635551656</v>
      </c>
      <c r="L194" s="42">
        <f t="shared" si="35"/>
        <v>0.33503248583117706</v>
      </c>
      <c r="M194" s="41">
        <f t="shared" si="36"/>
        <v>0.98840244300422375</v>
      </c>
      <c r="N194" s="42">
        <f t="shared" si="37"/>
        <v>-1.1597556995776248</v>
      </c>
      <c r="O194" s="9">
        <v>12.65</v>
      </c>
      <c r="P194" s="15">
        <f t="shared" si="29"/>
        <v>1.0634207867183114</v>
      </c>
      <c r="Q194" s="16">
        <f t="shared" si="38"/>
        <v>4.727922107445881E-2</v>
      </c>
      <c r="R194" s="15">
        <f t="shared" si="39"/>
        <v>1.0634207867183114</v>
      </c>
      <c r="S194" s="16">
        <f t="shared" si="40"/>
        <v>6.3420786718311417</v>
      </c>
      <c r="AA194" s="9">
        <v>1.9</v>
      </c>
      <c r="AB194" s="9">
        <v>12.65</v>
      </c>
      <c r="AC194" s="9">
        <v>14.65</v>
      </c>
    </row>
    <row r="195" spans="1:29" x14ac:dyDescent="0.3">
      <c r="A195">
        <f t="shared" si="30"/>
        <v>193</v>
      </c>
      <c r="B195" s="7">
        <v>44691</v>
      </c>
      <c r="C195" s="8">
        <v>12.5168</v>
      </c>
      <c r="D195" s="34">
        <v>981.61822600000005</v>
      </c>
      <c r="E195" s="34">
        <v>0</v>
      </c>
      <c r="F195" s="34">
        <f t="shared" si="42"/>
        <v>50.54534370677316</v>
      </c>
      <c r="G195" s="35">
        <f t="shared" si="28"/>
        <v>981.61822600000005</v>
      </c>
      <c r="H195" s="12">
        <f t="shared" si="31"/>
        <v>0.31503404639872112</v>
      </c>
      <c r="I195" s="11">
        <f t="shared" si="32"/>
        <v>0.9898448463194961</v>
      </c>
      <c r="J195" s="12">
        <f t="shared" si="33"/>
        <v>-1.0155153680503903</v>
      </c>
      <c r="K195" s="40">
        <f t="shared" si="34"/>
        <v>1032.1635697067732</v>
      </c>
      <c r="L195" s="42">
        <f t="shared" si="35"/>
        <v>0.30188864772606738</v>
      </c>
      <c r="M195" s="41">
        <f t="shared" si="36"/>
        <v>0.99138631777350061</v>
      </c>
      <c r="N195" s="42">
        <f t="shared" si="37"/>
        <v>-0.86136822264993862</v>
      </c>
      <c r="O195" s="9">
        <v>12.65</v>
      </c>
      <c r="P195" s="15">
        <f t="shared" si="29"/>
        <v>1.0639235637830158</v>
      </c>
      <c r="Q195" s="16">
        <f t="shared" si="38"/>
        <v>4.727922107445881E-2</v>
      </c>
      <c r="R195" s="15">
        <f t="shared" si="39"/>
        <v>1.0639235637830158</v>
      </c>
      <c r="S195" s="16">
        <f t="shared" si="40"/>
        <v>6.392356378301578</v>
      </c>
      <c r="AA195" s="9">
        <v>1.9</v>
      </c>
      <c r="AB195" s="9">
        <v>12.65</v>
      </c>
      <c r="AC195" s="9">
        <v>14.65</v>
      </c>
    </row>
    <row r="196" spans="1:29" x14ac:dyDescent="0.3">
      <c r="A196">
        <f t="shared" si="30"/>
        <v>194</v>
      </c>
      <c r="B196" s="7">
        <v>44692</v>
      </c>
      <c r="C196" s="8">
        <v>12.654199999999999</v>
      </c>
      <c r="D196" s="34">
        <v>979.32276000000002</v>
      </c>
      <c r="E196" s="34">
        <v>0</v>
      </c>
      <c r="F196" s="34">
        <f t="shared" si="42"/>
        <v>50.569241151567127</v>
      </c>
      <c r="G196" s="35">
        <f t="shared" ref="G196:G259" si="43">+D196+E196</f>
        <v>979.32276000000002</v>
      </c>
      <c r="H196" s="12">
        <f t="shared" si="31"/>
        <v>-0.23384508755036615</v>
      </c>
      <c r="I196" s="11">
        <f t="shared" si="32"/>
        <v>0.98753014277200746</v>
      </c>
      <c r="J196" s="12">
        <f t="shared" si="33"/>
        <v>-1.2469857227992542</v>
      </c>
      <c r="K196" s="40">
        <f t="shared" si="34"/>
        <v>1029.8920011515672</v>
      </c>
      <c r="L196" s="42">
        <f t="shared" si="35"/>
        <v>-0.22007835016413235</v>
      </c>
      <c r="M196" s="41">
        <f t="shared" si="36"/>
        <v>0.9892044911215917</v>
      </c>
      <c r="N196" s="42">
        <f t="shared" si="37"/>
        <v>-1.07955088784083</v>
      </c>
      <c r="O196" s="9">
        <v>12.65</v>
      </c>
      <c r="P196" s="15">
        <f t="shared" ref="P196:P259" si="44">+((O195/100+1)^(1/252))*P195</f>
        <v>1.0644265785568001</v>
      </c>
      <c r="Q196" s="16">
        <f t="shared" si="38"/>
        <v>4.727922107445881E-2</v>
      </c>
      <c r="R196" s="15">
        <f t="shared" si="39"/>
        <v>1.0644265785568001</v>
      </c>
      <c r="S196" s="16">
        <f t="shared" si="40"/>
        <v>6.4426578556800118</v>
      </c>
      <c r="AA196" s="9">
        <v>1.9</v>
      </c>
      <c r="AB196" s="9">
        <v>12.65</v>
      </c>
      <c r="AC196" s="9">
        <v>14.65</v>
      </c>
    </row>
    <row r="197" spans="1:29" x14ac:dyDescent="0.3">
      <c r="A197">
        <f t="shared" ref="A197:A260" si="45">+A196+1</f>
        <v>195</v>
      </c>
      <c r="B197" s="7">
        <v>44693</v>
      </c>
      <c r="C197" s="8">
        <v>12.7286</v>
      </c>
      <c r="D197" s="34">
        <v>978.30095700000004</v>
      </c>
      <c r="E197" s="34">
        <v>0</v>
      </c>
      <c r="F197" s="34">
        <f t="shared" si="42"/>
        <v>50.593149894886849</v>
      </c>
      <c r="G197" s="35">
        <f t="shared" si="43"/>
        <v>978.30095700000004</v>
      </c>
      <c r="H197" s="12">
        <f t="shared" ref="H197:H260" si="46">+(G197/D196-1)*100</f>
        <v>-0.10433771599467345</v>
      </c>
      <c r="I197" s="11">
        <f t="shared" ref="I197:I260" si="47">+(1+H197/100)*I196</f>
        <v>0.98649977637628017</v>
      </c>
      <c r="J197" s="12">
        <f t="shared" ref="J197:J260" si="48">+(I197-1)*100</f>
        <v>-1.3500223623719831</v>
      </c>
      <c r="K197" s="40">
        <f t="shared" ref="K197:K260" si="49">+D197+F197</f>
        <v>1028.8941068948868</v>
      </c>
      <c r="L197" s="42">
        <f t="shared" ref="L197:L260" si="50">+(K197/K196-1)*100</f>
        <v>-9.689309709800531E-2</v>
      </c>
      <c r="M197" s="41">
        <f t="shared" ref="M197:M260" si="51">+(1+L197/100)*M196</f>
        <v>0.98824602025351138</v>
      </c>
      <c r="N197" s="42">
        <f t="shared" ref="N197:N260" si="52">+(M197-1)*100</f>
        <v>-1.1753979746488619</v>
      </c>
      <c r="O197" s="9">
        <v>12.65</v>
      </c>
      <c r="P197" s="15">
        <f t="shared" si="44"/>
        <v>1.0649298311520512</v>
      </c>
      <c r="Q197" s="16">
        <f t="shared" ref="Q197:Q260" si="53">+(P197/P196-1)*100</f>
        <v>4.727922107445881E-2</v>
      </c>
      <c r="R197" s="15">
        <f t="shared" ref="R197:R260" si="54">+(1+Q197/100)*R196</f>
        <v>1.0649298311520512</v>
      </c>
      <c r="S197" s="16">
        <f t="shared" ref="S197:S260" si="55">+(R197-1)*100</f>
        <v>6.4929831152051198</v>
      </c>
      <c r="AA197" s="9">
        <v>1.9</v>
      </c>
      <c r="AB197" s="9">
        <v>12.65</v>
      </c>
      <c r="AC197" s="9">
        <v>14.65</v>
      </c>
    </row>
    <row r="198" spans="1:29" x14ac:dyDescent="0.3">
      <c r="A198">
        <f t="shared" si="45"/>
        <v>196</v>
      </c>
      <c r="B198" s="7">
        <v>44694</v>
      </c>
      <c r="C198" s="8">
        <v>12.775499999999999</v>
      </c>
      <c r="D198" s="34">
        <v>977.83305600000006</v>
      </c>
      <c r="E198" s="34">
        <v>0</v>
      </c>
      <c r="F198" s="34">
        <f t="shared" si="42"/>
        <v>50.617069942074188</v>
      </c>
      <c r="G198" s="35">
        <f t="shared" si="43"/>
        <v>977.83305600000006</v>
      </c>
      <c r="H198" s="12">
        <f t="shared" si="46"/>
        <v>-4.7827920094734022E-2</v>
      </c>
      <c r="I198" s="11">
        <f t="shared" si="47"/>
        <v>0.98602795405150023</v>
      </c>
      <c r="J198" s="12">
        <f t="shared" si="48"/>
        <v>-1.3972045948499767</v>
      </c>
      <c r="K198" s="40">
        <f t="shared" si="49"/>
        <v>1028.4501259420742</v>
      </c>
      <c r="L198" s="42">
        <f t="shared" si="50"/>
        <v>-4.3151277652131448E-2</v>
      </c>
      <c r="M198" s="41">
        <f t="shared" si="51"/>
        <v>0.98781957946942567</v>
      </c>
      <c r="N198" s="42">
        <f t="shared" si="52"/>
        <v>-1.2180420530574332</v>
      </c>
      <c r="O198" s="9">
        <v>12.65</v>
      </c>
      <c r="P198" s="15">
        <f t="shared" si="44"/>
        <v>1.0654333216812095</v>
      </c>
      <c r="Q198" s="16">
        <f t="shared" si="53"/>
        <v>4.727922107445881E-2</v>
      </c>
      <c r="R198" s="15">
        <f t="shared" si="54"/>
        <v>1.0654333216812095</v>
      </c>
      <c r="S198" s="16">
        <f t="shared" si="55"/>
        <v>6.5433321681209522</v>
      </c>
      <c r="AA198" s="9">
        <v>1.9</v>
      </c>
      <c r="AB198" s="9">
        <v>12.65</v>
      </c>
      <c r="AC198" s="9">
        <v>14.65</v>
      </c>
    </row>
    <row r="199" spans="1:29" x14ac:dyDescent="0.3">
      <c r="A199">
        <f t="shared" si="45"/>
        <v>197</v>
      </c>
      <c r="B199" s="7">
        <v>44697</v>
      </c>
      <c r="C199" s="8">
        <v>12.664999999999999</v>
      </c>
      <c r="D199" s="34">
        <v>980.49766799999998</v>
      </c>
      <c r="E199" s="34">
        <v>0</v>
      </c>
      <c r="F199" s="34">
        <f t="shared" si="42"/>
        <v>50.641001298473512</v>
      </c>
      <c r="G199" s="35">
        <f t="shared" si="43"/>
        <v>980.49766799999998</v>
      </c>
      <c r="H199" s="12">
        <f t="shared" si="46"/>
        <v>0.27250173060215932</v>
      </c>
      <c r="I199" s="11">
        <f t="shared" si="47"/>
        <v>0.98871489729051165</v>
      </c>
      <c r="J199" s="12">
        <f t="shared" si="48"/>
        <v>-1.1285102709488348</v>
      </c>
      <c r="K199" s="40">
        <f t="shared" si="49"/>
        <v>1031.1386692984736</v>
      </c>
      <c r="L199" s="42">
        <f t="shared" si="50"/>
        <v>0.26141698936898994</v>
      </c>
      <c r="M199" s="41">
        <f t="shared" si="51"/>
        <v>0.990401907674472</v>
      </c>
      <c r="N199" s="42">
        <f t="shared" si="52"/>
        <v>-0.9598092325527996</v>
      </c>
      <c r="O199" s="9">
        <v>12.65</v>
      </c>
      <c r="P199" s="15">
        <f t="shared" si="44"/>
        <v>1.0659370502567682</v>
      </c>
      <c r="Q199" s="16">
        <f t="shared" si="53"/>
        <v>4.727922107445881E-2</v>
      </c>
      <c r="R199" s="15">
        <f t="shared" si="54"/>
        <v>1.0659370502567682</v>
      </c>
      <c r="S199" s="16">
        <f t="shared" si="55"/>
        <v>6.5937050256768215</v>
      </c>
      <c r="AA199" s="9">
        <v>1.9</v>
      </c>
      <c r="AB199" s="9">
        <v>12.65</v>
      </c>
      <c r="AC199" s="9">
        <v>14.65</v>
      </c>
    </row>
    <row r="200" spans="1:29" x14ac:dyDescent="0.3">
      <c r="A200">
        <f t="shared" si="45"/>
        <v>198</v>
      </c>
      <c r="B200" s="7">
        <v>44698</v>
      </c>
      <c r="C200" s="8">
        <v>12.610200000000001</v>
      </c>
      <c r="D200" s="34">
        <v>982.05323399999997</v>
      </c>
      <c r="E200" s="34">
        <v>0</v>
      </c>
      <c r="F200" s="34">
        <f t="shared" si="42"/>
        <v>50.664943969431739</v>
      </c>
      <c r="G200" s="35">
        <f t="shared" si="43"/>
        <v>982.05323399999997</v>
      </c>
      <c r="H200" s="12">
        <f t="shared" si="46"/>
        <v>0.15865065780045207</v>
      </c>
      <c r="I200" s="11">
        <f t="shared" si="47"/>
        <v>0.99028349997883414</v>
      </c>
      <c r="J200" s="12">
        <f t="shared" si="48"/>
        <v>-0.97165000211658636</v>
      </c>
      <c r="K200" s="40">
        <f t="shared" si="49"/>
        <v>1032.7181779694317</v>
      </c>
      <c r="L200" s="42">
        <f t="shared" si="50"/>
        <v>0.15318101415329188</v>
      </c>
      <c r="M200" s="41">
        <f t="shared" si="51"/>
        <v>0.99191901536084126</v>
      </c>
      <c r="N200" s="42">
        <f t="shared" si="52"/>
        <v>-0.80809846391587392</v>
      </c>
      <c r="O200" s="9">
        <v>12.65</v>
      </c>
      <c r="P200" s="15">
        <f t="shared" si="44"/>
        <v>1.0664410169912737</v>
      </c>
      <c r="Q200" s="16">
        <f t="shared" si="53"/>
        <v>4.727922107445881E-2</v>
      </c>
      <c r="R200" s="15">
        <f t="shared" si="54"/>
        <v>1.0664410169912737</v>
      </c>
      <c r="S200" s="16">
        <f t="shared" si="55"/>
        <v>6.6441016991273694</v>
      </c>
      <c r="AA200" s="9">
        <v>1.9</v>
      </c>
      <c r="AB200" s="9">
        <v>12.65</v>
      </c>
      <c r="AC200" s="9">
        <v>14.65</v>
      </c>
    </row>
    <row r="201" spans="1:29" x14ac:dyDescent="0.3">
      <c r="A201">
        <f t="shared" si="45"/>
        <v>199</v>
      </c>
      <c r="B201" s="7">
        <v>44699</v>
      </c>
      <c r="C201" s="8">
        <v>12.590400000000001</v>
      </c>
      <c r="D201" s="34">
        <v>982.91048799999999</v>
      </c>
      <c r="E201" s="34">
        <v>0</v>
      </c>
      <c r="F201" s="34">
        <f t="shared" si="42"/>
        <v>50.688897960298299</v>
      </c>
      <c r="G201" s="35">
        <f t="shared" si="43"/>
        <v>982.91048799999999</v>
      </c>
      <c r="H201" s="12">
        <f t="shared" si="46"/>
        <v>8.7292009263939541E-2</v>
      </c>
      <c r="I201" s="11">
        <f t="shared" si="47"/>
        <v>0.99114793834337489</v>
      </c>
      <c r="J201" s="12">
        <f t="shared" si="48"/>
        <v>-0.88520616566251098</v>
      </c>
      <c r="K201" s="40">
        <f t="shared" si="49"/>
        <v>1033.5993859602984</v>
      </c>
      <c r="L201" s="42">
        <f t="shared" si="50"/>
        <v>8.5328990005706373E-2</v>
      </c>
      <c r="M201" s="41">
        <f t="shared" si="51"/>
        <v>0.99276540983832318</v>
      </c>
      <c r="N201" s="42">
        <f t="shared" si="52"/>
        <v>-0.72345901616768238</v>
      </c>
      <c r="O201" s="9">
        <v>12.65</v>
      </c>
      <c r="P201" s="15">
        <f t="shared" si="44"/>
        <v>1.0669452219973257</v>
      </c>
      <c r="Q201" s="16">
        <f t="shared" si="53"/>
        <v>4.727922107445881E-2</v>
      </c>
      <c r="R201" s="15">
        <f t="shared" si="54"/>
        <v>1.0669452219973257</v>
      </c>
      <c r="S201" s="16">
        <f t="shared" si="55"/>
        <v>6.6945221997325666</v>
      </c>
      <c r="AA201" s="9">
        <v>1.9</v>
      </c>
      <c r="AB201" s="9">
        <v>12.65</v>
      </c>
      <c r="AC201" s="9">
        <v>14.65</v>
      </c>
    </row>
    <row r="202" spans="1:29" x14ac:dyDescent="0.3">
      <c r="A202">
        <f t="shared" si="45"/>
        <v>200</v>
      </c>
      <c r="B202" s="7">
        <v>44700</v>
      </c>
      <c r="C202" s="8">
        <v>12.44</v>
      </c>
      <c r="D202" s="34">
        <v>986.37255800000003</v>
      </c>
      <c r="E202" s="34">
        <v>0</v>
      </c>
      <c r="F202" s="34">
        <f t="shared" si="42"/>
        <v>50.712863276425153</v>
      </c>
      <c r="G202" s="35">
        <f t="shared" si="43"/>
        <v>986.37255800000003</v>
      </c>
      <c r="H202" s="12">
        <f t="shared" si="46"/>
        <v>0.35222637689467096</v>
      </c>
      <c r="I202" s="11">
        <f t="shared" si="47"/>
        <v>0.99463902281626804</v>
      </c>
      <c r="J202" s="12">
        <f t="shared" si="48"/>
        <v>-0.53609771837319631</v>
      </c>
      <c r="K202" s="40">
        <f t="shared" si="49"/>
        <v>1037.0854212764252</v>
      </c>
      <c r="L202" s="42">
        <f t="shared" si="50"/>
        <v>0.33727141903128199</v>
      </c>
      <c r="M202" s="41">
        <f t="shared" si="51"/>
        <v>0.99611372382373664</v>
      </c>
      <c r="N202" s="42">
        <f t="shared" si="52"/>
        <v>-0.38862761762633591</v>
      </c>
      <c r="O202" s="9">
        <v>12.65</v>
      </c>
      <c r="P202" s="15">
        <f t="shared" si="44"/>
        <v>1.0674496653875771</v>
      </c>
      <c r="Q202" s="16">
        <f t="shared" si="53"/>
        <v>4.727922107445881E-2</v>
      </c>
      <c r="R202" s="15">
        <f t="shared" si="54"/>
        <v>1.0674496653875771</v>
      </c>
      <c r="S202" s="16">
        <f t="shared" si="55"/>
        <v>6.7449665387577129</v>
      </c>
      <c r="AA202" s="9">
        <v>1.9</v>
      </c>
      <c r="AB202" s="9">
        <v>12.65</v>
      </c>
      <c r="AC202" s="9">
        <v>14.65</v>
      </c>
    </row>
    <row r="203" spans="1:29" x14ac:dyDescent="0.3">
      <c r="A203">
        <f t="shared" si="45"/>
        <v>201</v>
      </c>
      <c r="B203" s="7">
        <v>44701</v>
      </c>
      <c r="C203" s="8">
        <v>12.352499999999999</v>
      </c>
      <c r="D203" s="34">
        <v>988.58085600000004</v>
      </c>
      <c r="E203" s="34">
        <v>0</v>
      </c>
      <c r="F203" s="34">
        <f t="shared" si="42"/>
        <v>50.736839923166805</v>
      </c>
      <c r="G203" s="35">
        <f t="shared" si="43"/>
        <v>988.58085600000004</v>
      </c>
      <c r="H203" s="12">
        <f t="shared" si="46"/>
        <v>0.22388072154782002</v>
      </c>
      <c r="I203" s="11">
        <f t="shared" si="47"/>
        <v>0.99686582783734523</v>
      </c>
      <c r="J203" s="12">
        <f t="shared" si="48"/>
        <v>-0.31341721626547692</v>
      </c>
      <c r="K203" s="40">
        <f t="shared" si="49"/>
        <v>1039.3176959231669</v>
      </c>
      <c r="L203" s="42">
        <f t="shared" si="50"/>
        <v>0.21524501270051566</v>
      </c>
      <c r="M203" s="41">
        <f t="shared" si="51"/>
        <v>0.99825780893509264</v>
      </c>
      <c r="N203" s="42">
        <f t="shared" si="52"/>
        <v>-0.17421910649073613</v>
      </c>
      <c r="O203" s="9">
        <v>12.65</v>
      </c>
      <c r="P203" s="15">
        <f t="shared" si="44"/>
        <v>1.0679543472747344</v>
      </c>
      <c r="Q203" s="16">
        <f t="shared" si="53"/>
        <v>4.727922107445881E-2</v>
      </c>
      <c r="R203" s="15">
        <f t="shared" si="54"/>
        <v>1.0679543472747344</v>
      </c>
      <c r="S203" s="16">
        <f t="shared" si="55"/>
        <v>6.7954347274734372</v>
      </c>
      <c r="AA203" s="9">
        <v>1.9</v>
      </c>
      <c r="AB203" s="9">
        <v>12.65</v>
      </c>
      <c r="AC203" s="9">
        <v>14.65</v>
      </c>
    </row>
    <row r="204" spans="1:29" x14ac:dyDescent="0.3">
      <c r="A204">
        <f t="shared" si="45"/>
        <v>202</v>
      </c>
      <c r="B204" s="7">
        <v>44704</v>
      </c>
      <c r="C204" s="8">
        <v>12.2928</v>
      </c>
      <c r="D204" s="34">
        <v>990.23257100000001</v>
      </c>
      <c r="E204" s="34">
        <v>0</v>
      </c>
      <c r="F204" s="34">
        <f t="shared" si="42"/>
        <v>50.760827905880276</v>
      </c>
      <c r="G204" s="35">
        <f t="shared" si="43"/>
        <v>990.23257100000001</v>
      </c>
      <c r="H204" s="12">
        <f t="shared" si="46"/>
        <v>0.16707940377109765</v>
      </c>
      <c r="I204" s="11">
        <f t="shared" si="47"/>
        <v>0.99853138531889374</v>
      </c>
      <c r="J204" s="12">
        <f t="shared" si="48"/>
        <v>-0.14686146811062617</v>
      </c>
      <c r="K204" s="40">
        <f t="shared" si="49"/>
        <v>1040.9933989058802</v>
      </c>
      <c r="L204" s="42">
        <f t="shared" si="50"/>
        <v>0.16123106431136236</v>
      </c>
      <c r="M204" s="41">
        <f t="shared" si="51"/>
        <v>0.99986731062501</v>
      </c>
      <c r="N204" s="42">
        <f t="shared" si="52"/>
        <v>-1.3268937499000266E-2</v>
      </c>
      <c r="O204" s="9">
        <v>12.65</v>
      </c>
      <c r="P204" s="15">
        <f t="shared" si="44"/>
        <v>1.0684592677715568</v>
      </c>
      <c r="Q204" s="16">
        <f t="shared" si="53"/>
        <v>4.727922107445881E-2</v>
      </c>
      <c r="R204" s="15">
        <f t="shared" si="54"/>
        <v>1.0684592677715568</v>
      </c>
      <c r="S204" s="16">
        <f t="shared" si="55"/>
        <v>6.8459267771556753</v>
      </c>
      <c r="AA204" s="9">
        <v>1.9</v>
      </c>
      <c r="AB204" s="9">
        <v>12.65</v>
      </c>
      <c r="AC204" s="9">
        <v>14.65</v>
      </c>
    </row>
    <row r="205" spans="1:29" x14ac:dyDescent="0.3">
      <c r="A205">
        <f t="shared" si="45"/>
        <v>203</v>
      </c>
      <c r="B205" s="7">
        <v>44705</v>
      </c>
      <c r="C205" s="8">
        <v>12.514900000000001</v>
      </c>
      <c r="D205" s="34">
        <v>986.26056900000003</v>
      </c>
      <c r="E205" s="34">
        <v>0</v>
      </c>
      <c r="F205" s="34">
        <f t="shared" si="42"/>
        <v>50.784827229925121</v>
      </c>
      <c r="G205" s="35">
        <f t="shared" si="43"/>
        <v>986.26056900000003</v>
      </c>
      <c r="H205" s="12">
        <f t="shared" si="46"/>
        <v>-0.40111809248899455</v>
      </c>
      <c r="I205" s="11">
        <f t="shared" si="47"/>
        <v>0.99452609527319868</v>
      </c>
      <c r="J205" s="12">
        <f t="shared" si="48"/>
        <v>-0.54739047268013152</v>
      </c>
      <c r="K205" s="40">
        <f t="shared" si="49"/>
        <v>1037.0453962299252</v>
      </c>
      <c r="L205" s="42">
        <f t="shared" si="50"/>
        <v>-0.37925338240419881</v>
      </c>
      <c r="M205" s="41">
        <f t="shared" si="51"/>
        <v>0.99607528002991075</v>
      </c>
      <c r="N205" s="42">
        <f t="shared" si="52"/>
        <v>-0.39247199700892521</v>
      </c>
      <c r="O205" s="9">
        <v>12.65</v>
      </c>
      <c r="P205" s="15">
        <f t="shared" si="44"/>
        <v>1.0689644269908569</v>
      </c>
      <c r="Q205" s="16">
        <f t="shared" si="53"/>
        <v>4.727922107445881E-2</v>
      </c>
      <c r="R205" s="15">
        <f t="shared" si="54"/>
        <v>1.0689644269908569</v>
      </c>
      <c r="S205" s="16">
        <f t="shared" si="55"/>
        <v>6.896442699085692</v>
      </c>
      <c r="AA205" s="9">
        <v>1.9</v>
      </c>
      <c r="AB205" s="9">
        <v>12.65</v>
      </c>
      <c r="AC205" s="9">
        <v>14.65</v>
      </c>
    </row>
    <row r="206" spans="1:29" x14ac:dyDescent="0.3">
      <c r="A206">
        <f t="shared" si="45"/>
        <v>204</v>
      </c>
      <c r="B206" s="7">
        <v>44706</v>
      </c>
      <c r="C206" s="8">
        <v>12.542999999999999</v>
      </c>
      <c r="D206" s="34">
        <v>986.16486899999995</v>
      </c>
      <c r="E206" s="34">
        <v>0</v>
      </c>
      <c r="F206" s="34">
        <f t="shared" si="42"/>
        <v>50.808837900663441</v>
      </c>
      <c r="G206" s="35">
        <f t="shared" si="43"/>
        <v>986.16486899999995</v>
      </c>
      <c r="H206" s="12">
        <f t="shared" si="46"/>
        <v>-9.7033180690875298E-3</v>
      </c>
      <c r="I206" s="11">
        <f t="shared" si="47"/>
        <v>0.99442959324289426</v>
      </c>
      <c r="J206" s="12">
        <f t="shared" si="48"/>
        <v>-0.55704067571057392</v>
      </c>
      <c r="K206" s="40">
        <f t="shared" si="49"/>
        <v>1036.9737069006635</v>
      </c>
      <c r="L206" s="42">
        <f t="shared" si="50"/>
        <v>-6.9128438853649499E-3</v>
      </c>
      <c r="M206" s="41">
        <f t="shared" si="51"/>
        <v>0.99600642290082153</v>
      </c>
      <c r="N206" s="42">
        <f t="shared" si="52"/>
        <v>-0.39935770991784691</v>
      </c>
      <c r="O206" s="9">
        <v>12.65</v>
      </c>
      <c r="P206" s="15">
        <f t="shared" si="44"/>
        <v>1.0694698250455013</v>
      </c>
      <c r="Q206" s="16">
        <f t="shared" si="53"/>
        <v>4.727922107445881E-2</v>
      </c>
      <c r="R206" s="15">
        <f t="shared" si="54"/>
        <v>1.0694698250455013</v>
      </c>
      <c r="S206" s="16">
        <f t="shared" si="55"/>
        <v>6.9469825045501254</v>
      </c>
      <c r="AA206" s="9">
        <v>1.9</v>
      </c>
      <c r="AB206" s="9">
        <v>12.65</v>
      </c>
      <c r="AC206" s="9">
        <v>14.65</v>
      </c>
    </row>
    <row r="207" spans="1:29" x14ac:dyDescent="0.3">
      <c r="A207">
        <f t="shared" si="45"/>
        <v>205</v>
      </c>
      <c r="B207" s="7">
        <v>44707</v>
      </c>
      <c r="C207" s="8">
        <v>12.339</v>
      </c>
      <c r="D207" s="34">
        <v>990.67910400000005</v>
      </c>
      <c r="E207" s="34">
        <v>0</v>
      </c>
      <c r="F207" s="34">
        <f t="shared" si="42"/>
        <v>50.832859923459857</v>
      </c>
      <c r="G207" s="35">
        <f t="shared" si="43"/>
        <v>990.67910400000005</v>
      </c>
      <c r="H207" s="12">
        <f t="shared" si="46"/>
        <v>0.45775662284315288</v>
      </c>
      <c r="I207" s="11">
        <f t="shared" si="47"/>
        <v>0.99898166056547588</v>
      </c>
      <c r="J207" s="12">
        <f t="shared" si="48"/>
        <v>-0.10183394345241181</v>
      </c>
      <c r="K207" s="40">
        <f t="shared" si="49"/>
        <v>1041.5119639234599</v>
      </c>
      <c r="L207" s="42">
        <f t="shared" si="50"/>
        <v>0.43764436770152848</v>
      </c>
      <c r="M207" s="41">
        <f t="shared" si="51"/>
        <v>1.0003653889125925</v>
      </c>
      <c r="N207" s="42">
        <f t="shared" si="52"/>
        <v>3.653889125925236E-2</v>
      </c>
      <c r="O207" s="9">
        <v>12.65</v>
      </c>
      <c r="P207" s="15">
        <f t="shared" si="44"/>
        <v>1.0699754620484092</v>
      </c>
      <c r="Q207" s="16">
        <f t="shared" si="53"/>
        <v>4.727922107445881E-2</v>
      </c>
      <c r="R207" s="15">
        <f t="shared" si="54"/>
        <v>1.0699754620484092</v>
      </c>
      <c r="S207" s="16">
        <f t="shared" si="55"/>
        <v>6.9975462048409209</v>
      </c>
      <c r="AA207" s="9">
        <v>1.9</v>
      </c>
      <c r="AB207" s="9">
        <v>12.65</v>
      </c>
      <c r="AC207" s="9">
        <v>14.65</v>
      </c>
    </row>
    <row r="208" spans="1:29" x14ac:dyDescent="0.3">
      <c r="A208">
        <f t="shared" si="45"/>
        <v>206</v>
      </c>
      <c r="B208" s="7">
        <v>44708</v>
      </c>
      <c r="C208" s="8">
        <v>12.39</v>
      </c>
      <c r="D208" s="34">
        <v>990.12259700000004</v>
      </c>
      <c r="E208" s="34">
        <v>0</v>
      </c>
      <c r="F208" s="34">
        <f t="shared" si="42"/>
        <v>50.856893303681538</v>
      </c>
      <c r="G208" s="35">
        <f t="shared" si="43"/>
        <v>990.12259700000004</v>
      </c>
      <c r="H208" s="12">
        <f t="shared" si="46"/>
        <v>-5.6174294759325782E-2</v>
      </c>
      <c r="I208" s="11">
        <f t="shared" si="47"/>
        <v>0.99842048966287822</v>
      </c>
      <c r="J208" s="12">
        <f t="shared" si="48"/>
        <v>-0.15795103371217811</v>
      </c>
      <c r="K208" s="40">
        <f t="shared" si="49"/>
        <v>1040.9794903036816</v>
      </c>
      <c r="L208" s="42">
        <f t="shared" si="50"/>
        <v>-5.112506031831332E-2</v>
      </c>
      <c r="M208" s="41">
        <f t="shared" si="51"/>
        <v>0.99985395150410739</v>
      </c>
      <c r="N208" s="42">
        <f t="shared" si="52"/>
        <v>-1.4604849589261448E-2</v>
      </c>
      <c r="O208" s="9">
        <v>12.65</v>
      </c>
      <c r="P208" s="15">
        <f t="shared" si="44"/>
        <v>1.0704813381125535</v>
      </c>
      <c r="Q208" s="16">
        <f t="shared" si="53"/>
        <v>4.727922107445881E-2</v>
      </c>
      <c r="R208" s="15">
        <f t="shared" si="54"/>
        <v>1.0704813381125535</v>
      </c>
      <c r="S208" s="16">
        <f t="shared" si="55"/>
        <v>7.0481338112553527</v>
      </c>
      <c r="AA208" s="9">
        <v>1.9</v>
      </c>
      <c r="AB208" s="9">
        <v>12.65</v>
      </c>
      <c r="AC208" s="9">
        <v>14.65</v>
      </c>
    </row>
    <row r="209" spans="1:29" x14ac:dyDescent="0.3">
      <c r="A209">
        <f t="shared" si="45"/>
        <v>207</v>
      </c>
      <c r="B209" s="7">
        <v>44711</v>
      </c>
      <c r="C209" s="8">
        <v>12.6569</v>
      </c>
      <c r="D209" s="34">
        <v>985.30783699999995</v>
      </c>
      <c r="E209" s="34">
        <v>0</v>
      </c>
      <c r="F209" s="34">
        <f t="shared" si="42"/>
        <v>50.880938046698191</v>
      </c>
      <c r="G209" s="35">
        <f t="shared" si="43"/>
        <v>985.30783699999995</v>
      </c>
      <c r="H209" s="12">
        <f t="shared" si="46"/>
        <v>-0.48627917538580645</v>
      </c>
      <c r="I209" s="11">
        <f t="shared" si="47"/>
        <v>0.99356537873886264</v>
      </c>
      <c r="J209" s="12">
        <f t="shared" si="48"/>
        <v>-0.64346212611373632</v>
      </c>
      <c r="K209" s="40">
        <f t="shared" si="49"/>
        <v>1036.1887750466981</v>
      </c>
      <c r="L209" s="42">
        <f t="shared" si="50"/>
        <v>-0.46021226177913599</v>
      </c>
      <c r="M209" s="41">
        <f t="shared" si="51"/>
        <v>0.99525250101940221</v>
      </c>
      <c r="N209" s="42">
        <f t="shared" si="52"/>
        <v>-0.47474989805977863</v>
      </c>
      <c r="O209" s="9">
        <v>12.65</v>
      </c>
      <c r="P209" s="15">
        <f t="shared" si="44"/>
        <v>1.0709874533509607</v>
      </c>
      <c r="Q209" s="16">
        <f t="shared" si="53"/>
        <v>4.727922107445881E-2</v>
      </c>
      <c r="R209" s="15">
        <f t="shared" si="54"/>
        <v>1.0709874533509607</v>
      </c>
      <c r="S209" s="16">
        <f t="shared" si="55"/>
        <v>7.0987453350960683</v>
      </c>
      <c r="AA209" s="9">
        <v>1.9</v>
      </c>
      <c r="AB209" s="9">
        <v>12.65</v>
      </c>
      <c r="AC209" s="9">
        <v>14.65</v>
      </c>
    </row>
    <row r="210" spans="1:29" x14ac:dyDescent="0.3">
      <c r="A210">
        <f t="shared" si="45"/>
        <v>208</v>
      </c>
      <c r="B210" s="7">
        <v>44712</v>
      </c>
      <c r="C210" s="8">
        <v>12.5282</v>
      </c>
      <c r="D210" s="34">
        <v>988.30824299999995</v>
      </c>
      <c r="E210" s="34">
        <v>0</v>
      </c>
      <c r="F210" s="34">
        <f t="shared" si="42"/>
        <v>50.904994157882051</v>
      </c>
      <c r="G210" s="35">
        <f t="shared" si="43"/>
        <v>988.30824299999995</v>
      </c>
      <c r="H210" s="12">
        <f t="shared" si="46"/>
        <v>0.30451457781310864</v>
      </c>
      <c r="I210" s="11">
        <f t="shared" si="47"/>
        <v>0.99659093015722655</v>
      </c>
      <c r="J210" s="12">
        <f t="shared" si="48"/>
        <v>-0.34090698427734489</v>
      </c>
      <c r="K210" s="40">
        <f t="shared" si="49"/>
        <v>1039.2132371578821</v>
      </c>
      <c r="L210" s="42">
        <f t="shared" si="50"/>
        <v>0.29188331161449366</v>
      </c>
      <c r="M210" s="41">
        <f t="shared" si="51"/>
        <v>0.9981574769783037</v>
      </c>
      <c r="N210" s="42">
        <f t="shared" si="52"/>
        <v>-0.18425230216962962</v>
      </c>
      <c r="O210" s="9">
        <v>12.65</v>
      </c>
      <c r="P210" s="15">
        <f t="shared" si="44"/>
        <v>1.0714938078767102</v>
      </c>
      <c r="Q210" s="16">
        <f t="shared" si="53"/>
        <v>4.727922107445881E-2</v>
      </c>
      <c r="R210" s="15">
        <f t="shared" si="54"/>
        <v>1.0714938078767102</v>
      </c>
      <c r="S210" s="16">
        <f t="shared" si="55"/>
        <v>7.1493807876710225</v>
      </c>
      <c r="AA210" s="9">
        <v>1.9</v>
      </c>
      <c r="AB210" s="9">
        <v>12.65</v>
      </c>
      <c r="AC210" s="9">
        <v>14.65</v>
      </c>
    </row>
    <row r="211" spans="1:29" x14ac:dyDescent="0.3">
      <c r="A211">
        <f t="shared" si="45"/>
        <v>209</v>
      </c>
      <c r="B211" s="7">
        <v>44713</v>
      </c>
      <c r="C211" s="8">
        <v>12.6364</v>
      </c>
      <c r="D211" s="34">
        <v>986.64271199999996</v>
      </c>
      <c r="E211" s="34">
        <v>0</v>
      </c>
      <c r="F211" s="34">
        <f t="shared" si="42"/>
        <v>50.929061642607898</v>
      </c>
      <c r="G211" s="35">
        <f t="shared" si="43"/>
        <v>986.64271199999996</v>
      </c>
      <c r="H211" s="12">
        <f t="shared" si="46"/>
        <v>-0.16852343505142642</v>
      </c>
      <c r="I211" s="11">
        <f t="shared" si="47"/>
        <v>0.99491144088831462</v>
      </c>
      <c r="J211" s="12">
        <f t="shared" si="48"/>
        <v>-0.50885591116853757</v>
      </c>
      <c r="K211" s="40">
        <f t="shared" si="49"/>
        <v>1037.5717736426079</v>
      </c>
      <c r="L211" s="42">
        <f t="shared" si="50"/>
        <v>-0.15795252182924102</v>
      </c>
      <c r="M211" s="41">
        <f t="shared" si="51"/>
        <v>0.99658086207158936</v>
      </c>
      <c r="N211" s="42">
        <f t="shared" si="52"/>
        <v>-0.34191379284106427</v>
      </c>
      <c r="O211" s="9">
        <v>12.65</v>
      </c>
      <c r="P211" s="15">
        <f t="shared" si="44"/>
        <v>1.0720004018029354</v>
      </c>
      <c r="Q211" s="16">
        <f t="shared" si="53"/>
        <v>4.727922107445881E-2</v>
      </c>
      <c r="R211" s="15">
        <f t="shared" si="54"/>
        <v>1.0720004018029354</v>
      </c>
      <c r="S211" s="16">
        <f t="shared" si="55"/>
        <v>7.2000401802935432</v>
      </c>
      <c r="AA211" s="9">
        <v>1.9</v>
      </c>
      <c r="AB211" s="9">
        <v>12.65</v>
      </c>
      <c r="AC211" s="9">
        <v>14.65</v>
      </c>
    </row>
    <row r="212" spans="1:29" x14ac:dyDescent="0.3">
      <c r="A212">
        <f t="shared" si="45"/>
        <v>210</v>
      </c>
      <c r="B212" s="7">
        <v>44714</v>
      </c>
      <c r="C212" s="8">
        <v>12.715</v>
      </c>
      <c r="D212" s="34">
        <v>985.56891800000005</v>
      </c>
      <c r="E212" s="34">
        <v>0</v>
      </c>
      <c r="F212" s="34">
        <f t="shared" si="42"/>
        <v>50.953140506253057</v>
      </c>
      <c r="G212" s="35">
        <f t="shared" si="43"/>
        <v>985.56891800000005</v>
      </c>
      <c r="H212" s="12">
        <f t="shared" si="46"/>
        <v>-0.10883311526451722</v>
      </c>
      <c r="I212" s="11">
        <f t="shared" si="47"/>
        <v>0.99382864777307278</v>
      </c>
      <c r="J212" s="12">
        <f t="shared" si="48"/>
        <v>-0.61713522269272181</v>
      </c>
      <c r="K212" s="40">
        <f t="shared" si="49"/>
        <v>1036.5220585062532</v>
      </c>
      <c r="L212" s="42">
        <f t="shared" si="50"/>
        <v>-0.1011703636336847</v>
      </c>
      <c r="M212" s="41">
        <f t="shared" si="51"/>
        <v>0.99557261758952786</v>
      </c>
      <c r="N212" s="42">
        <f t="shared" si="52"/>
        <v>-0.4427382410472136</v>
      </c>
      <c r="O212" s="9">
        <v>12.65</v>
      </c>
      <c r="P212" s="15">
        <f t="shared" si="44"/>
        <v>1.0725072352428229</v>
      </c>
      <c r="Q212" s="16">
        <f t="shared" si="53"/>
        <v>4.727922107445881E-2</v>
      </c>
      <c r="R212" s="15">
        <f t="shared" si="54"/>
        <v>1.0725072352428229</v>
      </c>
      <c r="S212" s="16">
        <f t="shared" si="55"/>
        <v>7.2507235242822876</v>
      </c>
      <c r="AA212" s="9">
        <v>1.9</v>
      </c>
      <c r="AB212" s="9">
        <v>12.65</v>
      </c>
      <c r="AC212" s="9">
        <v>14.65</v>
      </c>
    </row>
    <row r="213" spans="1:29" x14ac:dyDescent="0.3">
      <c r="A213">
        <f t="shared" si="45"/>
        <v>211</v>
      </c>
      <c r="B213" s="7">
        <v>44715</v>
      </c>
      <c r="C213" s="8">
        <v>12.691700000000001</v>
      </c>
      <c r="D213" s="34">
        <v>986.492617</v>
      </c>
      <c r="E213" s="34">
        <v>0</v>
      </c>
      <c r="F213" s="34">
        <f t="shared" si="42"/>
        <v>50.977230754197386</v>
      </c>
      <c r="G213" s="35">
        <f t="shared" si="43"/>
        <v>986.492617</v>
      </c>
      <c r="H213" s="12">
        <f t="shared" si="46"/>
        <v>9.3722415868624509E-2</v>
      </c>
      <c r="I213" s="11">
        <f t="shared" si="47"/>
        <v>0.99476008799136018</v>
      </c>
      <c r="J213" s="12">
        <f t="shared" si="48"/>
        <v>-0.52399120086398243</v>
      </c>
      <c r="K213" s="40">
        <f t="shared" si="49"/>
        <v>1037.4698477541974</v>
      </c>
      <c r="L213" s="42">
        <f t="shared" si="50"/>
        <v>9.1439370746249082E-2</v>
      </c>
      <c r="M213" s="41">
        <f t="shared" si="51"/>
        <v>0.99648296292637373</v>
      </c>
      <c r="N213" s="42">
        <f t="shared" si="52"/>
        <v>-0.35170370736262724</v>
      </c>
      <c r="O213" s="9">
        <v>12.65</v>
      </c>
      <c r="P213" s="15">
        <f t="shared" si="44"/>
        <v>1.0730143083096129</v>
      </c>
      <c r="Q213" s="16">
        <f t="shared" si="53"/>
        <v>4.727922107445881E-2</v>
      </c>
      <c r="R213" s="15">
        <f t="shared" si="54"/>
        <v>1.0730143083096129</v>
      </c>
      <c r="S213" s="16">
        <f t="shared" si="55"/>
        <v>7.3014308309612863</v>
      </c>
      <c r="AA213" s="9">
        <v>1.9</v>
      </c>
      <c r="AB213" s="9">
        <v>12.65</v>
      </c>
      <c r="AC213" s="9">
        <v>14.65</v>
      </c>
    </row>
    <row r="214" spans="1:29" x14ac:dyDescent="0.3">
      <c r="A214">
        <f t="shared" si="45"/>
        <v>212</v>
      </c>
      <c r="B214" s="7">
        <v>44718</v>
      </c>
      <c r="C214" s="8">
        <v>12.702500000000001</v>
      </c>
      <c r="D214" s="34">
        <v>986.74958700000002</v>
      </c>
      <c r="E214" s="34">
        <v>0</v>
      </c>
      <c r="F214" s="34">
        <f t="shared" si="42"/>
        <v>51.001332391823297</v>
      </c>
      <c r="G214" s="35">
        <f t="shared" si="43"/>
        <v>986.74958700000002</v>
      </c>
      <c r="H214" s="12">
        <f t="shared" si="46"/>
        <v>2.6048851818227803E-2</v>
      </c>
      <c r="I214" s="11">
        <f t="shared" si="47"/>
        <v>0.99501921157262796</v>
      </c>
      <c r="J214" s="12">
        <f t="shared" si="48"/>
        <v>-0.49807884273720404</v>
      </c>
      <c r="K214" s="40">
        <f t="shared" si="49"/>
        <v>1037.7509193918233</v>
      </c>
      <c r="L214" s="42">
        <f t="shared" si="50"/>
        <v>2.7092029540365381E-2</v>
      </c>
      <c r="M214" s="41">
        <f t="shared" si="51"/>
        <v>0.99675293038505441</v>
      </c>
      <c r="N214" s="42">
        <f t="shared" si="52"/>
        <v>-0.32470696149455858</v>
      </c>
      <c r="O214" s="9">
        <v>12.65</v>
      </c>
      <c r="P214" s="15">
        <f t="shared" si="44"/>
        <v>1.0735216211165992</v>
      </c>
      <c r="Q214" s="16">
        <f t="shared" si="53"/>
        <v>4.727922107445881E-2</v>
      </c>
      <c r="R214" s="15">
        <f t="shared" si="54"/>
        <v>1.0735216211165992</v>
      </c>
      <c r="S214" s="16">
        <f t="shared" si="55"/>
        <v>7.3521621116599212</v>
      </c>
      <c r="AA214" s="9">
        <v>1.9</v>
      </c>
      <c r="AB214" s="9">
        <v>12.65</v>
      </c>
      <c r="AC214" s="9">
        <v>14.65</v>
      </c>
    </row>
    <row r="215" spans="1:29" x14ac:dyDescent="0.3">
      <c r="A215">
        <f t="shared" si="45"/>
        <v>213</v>
      </c>
      <c r="B215" s="7">
        <v>44719</v>
      </c>
      <c r="C215" s="8">
        <v>12.864699999999999</v>
      </c>
      <c r="D215" s="34">
        <v>984.063267</v>
      </c>
      <c r="E215" s="34">
        <v>0</v>
      </c>
      <c r="F215" s="34">
        <f t="shared" si="42"/>
        <v>51.025445424515745</v>
      </c>
      <c r="G215" s="35">
        <f t="shared" si="43"/>
        <v>984.063267</v>
      </c>
      <c r="H215" s="12">
        <f t="shared" si="46"/>
        <v>-0.27223928293369504</v>
      </c>
      <c r="I215" s="11">
        <f t="shared" si="47"/>
        <v>0.99231037840599012</v>
      </c>
      <c r="J215" s="12">
        <f t="shared" si="48"/>
        <v>-0.76896215940098767</v>
      </c>
      <c r="K215" s="40">
        <f t="shared" si="49"/>
        <v>1035.0887124245157</v>
      </c>
      <c r="L215" s="42">
        <f t="shared" si="50"/>
        <v>-0.25653621862052889</v>
      </c>
      <c r="M215" s="41">
        <f t="shared" si="51"/>
        <v>0.99419589810845532</v>
      </c>
      <c r="N215" s="42">
        <f t="shared" si="52"/>
        <v>-0.58041018915446774</v>
      </c>
      <c r="O215" s="9">
        <v>12.65</v>
      </c>
      <c r="P215" s="15">
        <f t="shared" si="44"/>
        <v>1.074029173777129</v>
      </c>
      <c r="Q215" s="16">
        <f t="shared" si="53"/>
        <v>4.727922107445881E-2</v>
      </c>
      <c r="R215" s="15">
        <f t="shared" si="54"/>
        <v>1.074029173777129</v>
      </c>
      <c r="S215" s="16">
        <f t="shared" si="55"/>
        <v>7.4029173777129031</v>
      </c>
      <c r="AA215" s="9">
        <v>1.9</v>
      </c>
      <c r="AB215" s="9">
        <v>12.65</v>
      </c>
      <c r="AC215" s="9">
        <v>14.65</v>
      </c>
    </row>
    <row r="216" spans="1:29" x14ac:dyDescent="0.3">
      <c r="A216">
        <f t="shared" si="45"/>
        <v>214</v>
      </c>
      <c r="B216" s="7">
        <v>44720</v>
      </c>
      <c r="C216" s="8">
        <v>12.8832</v>
      </c>
      <c r="D216" s="34">
        <v>984.17761599999994</v>
      </c>
      <c r="E216" s="34">
        <v>0</v>
      </c>
      <c r="F216" s="34">
        <f t="shared" si="42"/>
        <v>51.049569857662227</v>
      </c>
      <c r="G216" s="35">
        <f t="shared" si="43"/>
        <v>984.17761599999994</v>
      </c>
      <c r="H216" s="12">
        <f t="shared" si="46"/>
        <v>1.1620086211383551E-2</v>
      </c>
      <c r="I216" s="11">
        <f t="shared" si="47"/>
        <v>0.99242568572744538</v>
      </c>
      <c r="J216" s="12">
        <f t="shared" si="48"/>
        <v>-0.75743142725546164</v>
      </c>
      <c r="K216" s="40">
        <f t="shared" si="49"/>
        <v>1035.2271858576621</v>
      </c>
      <c r="L216" s="42">
        <f t="shared" si="50"/>
        <v>1.3377929010749412E-2</v>
      </c>
      <c r="M216" s="41">
        <f t="shared" si="51"/>
        <v>0.99432890092993209</v>
      </c>
      <c r="N216" s="42">
        <f t="shared" si="52"/>
        <v>-0.56710990700679087</v>
      </c>
      <c r="O216" s="9">
        <v>12.65</v>
      </c>
      <c r="P216" s="15">
        <f t="shared" si="44"/>
        <v>1.0745369664046034</v>
      </c>
      <c r="Q216" s="16">
        <f t="shared" si="53"/>
        <v>4.727922107445881E-2</v>
      </c>
      <c r="R216" s="15">
        <f t="shared" si="54"/>
        <v>1.0745369664046034</v>
      </c>
      <c r="S216" s="16">
        <f t="shared" si="55"/>
        <v>7.4536966404603389</v>
      </c>
      <c r="AA216" s="9">
        <v>1.9</v>
      </c>
      <c r="AB216" s="9">
        <v>12.65</v>
      </c>
      <c r="AC216" s="9">
        <v>14.65</v>
      </c>
    </row>
    <row r="217" spans="1:29" x14ac:dyDescent="0.3">
      <c r="A217">
        <f t="shared" si="45"/>
        <v>215</v>
      </c>
      <c r="B217" s="7">
        <v>44721</v>
      </c>
      <c r="C217" s="8">
        <v>12.685</v>
      </c>
      <c r="D217" s="34">
        <v>988.49572000000001</v>
      </c>
      <c r="E217" s="34">
        <v>0</v>
      </c>
      <c r="F217" s="34">
        <f t="shared" si="42"/>
        <v>51.073705696652794</v>
      </c>
      <c r="G217" s="35">
        <f t="shared" si="43"/>
        <v>988.49572000000001</v>
      </c>
      <c r="H217" s="12">
        <f t="shared" si="46"/>
        <v>0.43875251070535359</v>
      </c>
      <c r="I217" s="11">
        <f t="shared" si="47"/>
        <v>0.99677997834045939</v>
      </c>
      <c r="J217" s="12">
        <f t="shared" si="48"/>
        <v>-0.32200216595406062</v>
      </c>
      <c r="K217" s="40">
        <f t="shared" si="49"/>
        <v>1039.5694256966528</v>
      </c>
      <c r="L217" s="42">
        <f t="shared" si="50"/>
        <v>0.41944801086277739</v>
      </c>
      <c r="M217" s="41">
        <f t="shared" si="51"/>
        <v>0.99849959372631636</v>
      </c>
      <c r="N217" s="42">
        <f t="shared" si="52"/>
        <v>-0.1500406273683641</v>
      </c>
      <c r="O217" s="9">
        <v>12.65</v>
      </c>
      <c r="P217" s="15">
        <f t="shared" si="44"/>
        <v>1.0750449991124766</v>
      </c>
      <c r="Q217" s="16">
        <f t="shared" si="53"/>
        <v>4.727922107445881E-2</v>
      </c>
      <c r="R217" s="15">
        <f t="shared" si="54"/>
        <v>1.0750449991124766</v>
      </c>
      <c r="S217" s="16">
        <f t="shared" si="55"/>
        <v>7.504499911247664</v>
      </c>
      <c r="AA217" s="9">
        <v>1.9</v>
      </c>
      <c r="AB217" s="9">
        <v>12.65</v>
      </c>
      <c r="AC217" s="9">
        <v>14.65</v>
      </c>
    </row>
    <row r="218" spans="1:29" x14ac:dyDescent="0.3">
      <c r="A218">
        <f t="shared" si="45"/>
        <v>216</v>
      </c>
      <c r="B218" s="7">
        <v>44722</v>
      </c>
      <c r="C218" s="8">
        <v>12.6877</v>
      </c>
      <c r="D218" s="34">
        <v>988.91182900000001</v>
      </c>
      <c r="E218" s="34">
        <v>0</v>
      </c>
      <c r="F218" s="34">
        <f t="shared" si="42"/>
        <v>51.097852946880032</v>
      </c>
      <c r="G218" s="35">
        <f t="shared" si="43"/>
        <v>988.91182900000001</v>
      </c>
      <c r="H218" s="12">
        <f t="shared" si="46"/>
        <v>4.2095174676126668E-2</v>
      </c>
      <c r="I218" s="11">
        <f t="shared" si="47"/>
        <v>0.99719957461347852</v>
      </c>
      <c r="J218" s="12">
        <f t="shared" si="48"/>
        <v>-0.28004253865214768</v>
      </c>
      <c r="K218" s="40">
        <f t="shared" si="49"/>
        <v>1040.0096819468799</v>
      </c>
      <c r="L218" s="42">
        <f t="shared" si="50"/>
        <v>4.2349865179236446E-2</v>
      </c>
      <c r="M218" s="41">
        <f t="shared" si="51"/>
        <v>0.99892245695807469</v>
      </c>
      <c r="N218" s="42">
        <f t="shared" si="52"/>
        <v>-0.10775430419253107</v>
      </c>
      <c r="O218" s="9">
        <v>12.65</v>
      </c>
      <c r="P218" s="15">
        <f t="shared" si="44"/>
        <v>1.0755532720142569</v>
      </c>
      <c r="Q218" s="16">
        <f t="shared" si="53"/>
        <v>4.727922107445881E-2</v>
      </c>
      <c r="R218" s="15">
        <f t="shared" si="54"/>
        <v>1.0755532720142569</v>
      </c>
      <c r="S218" s="16">
        <f t="shared" si="55"/>
        <v>7.5553272014256878</v>
      </c>
      <c r="AA218" s="9">
        <v>1.9</v>
      </c>
      <c r="AB218" s="9">
        <v>12.65</v>
      </c>
      <c r="AC218" s="9">
        <v>14.65</v>
      </c>
    </row>
    <row r="219" spans="1:29" x14ac:dyDescent="0.3">
      <c r="A219">
        <f t="shared" si="45"/>
        <v>217</v>
      </c>
      <c r="B219" s="7">
        <v>44725</v>
      </c>
      <c r="C219" s="8">
        <v>12.9384</v>
      </c>
      <c r="D219" s="34">
        <v>984.53463699999998</v>
      </c>
      <c r="E219" s="34">
        <v>0</v>
      </c>
      <c r="F219" s="34">
        <f t="shared" si="42"/>
        <v>51.12201161373909</v>
      </c>
      <c r="G219" s="35">
        <f t="shared" si="43"/>
        <v>984.53463699999998</v>
      </c>
      <c r="H219" s="12">
        <f t="shared" si="46"/>
        <v>-0.44262712525405812</v>
      </c>
      <c r="I219" s="11">
        <f t="shared" si="47"/>
        <v>0.99278569880332124</v>
      </c>
      <c r="J219" s="12">
        <f t="shared" si="48"/>
        <v>-0.72143011966787629</v>
      </c>
      <c r="K219" s="40">
        <f t="shared" si="49"/>
        <v>1035.656648613739</v>
      </c>
      <c r="L219" s="42">
        <f t="shared" si="50"/>
        <v>-0.41855700083408554</v>
      </c>
      <c r="M219" s="41">
        <f t="shared" si="51"/>
        <v>0.99474139708157283</v>
      </c>
      <c r="N219" s="42">
        <f t="shared" si="52"/>
        <v>-0.52586029184271688</v>
      </c>
      <c r="O219" s="9">
        <v>12.65</v>
      </c>
      <c r="P219" s="15">
        <f t="shared" si="44"/>
        <v>1.0760617852235062</v>
      </c>
      <c r="Q219" s="16">
        <f t="shared" si="53"/>
        <v>4.727922107445881E-2</v>
      </c>
      <c r="R219" s="15">
        <f t="shared" si="54"/>
        <v>1.0760617852235062</v>
      </c>
      <c r="S219" s="16">
        <f t="shared" si="55"/>
        <v>7.6061785223506151</v>
      </c>
      <c r="AA219" s="9">
        <v>1.9</v>
      </c>
      <c r="AB219" s="9">
        <v>12.65</v>
      </c>
      <c r="AC219" s="9">
        <v>14.65</v>
      </c>
    </row>
    <row r="220" spans="1:29" x14ac:dyDescent="0.3">
      <c r="A220">
        <f t="shared" si="45"/>
        <v>218</v>
      </c>
      <c r="B220" s="7">
        <v>44726</v>
      </c>
      <c r="C220" s="8">
        <v>13.284000000000001</v>
      </c>
      <c r="D220" s="34">
        <v>978.39877899999999</v>
      </c>
      <c r="E220" s="34">
        <v>0</v>
      </c>
      <c r="F220" s="34">
        <f t="shared" si="42"/>
        <v>51.146181702627658</v>
      </c>
      <c r="G220" s="35">
        <f t="shared" si="43"/>
        <v>978.39877899999999</v>
      </c>
      <c r="H220" s="12">
        <f t="shared" si="46"/>
        <v>-0.62322418830247361</v>
      </c>
      <c r="I220" s="11">
        <f t="shared" si="47"/>
        <v>0.9865984181903712</v>
      </c>
      <c r="J220" s="12">
        <f t="shared" si="48"/>
        <v>-1.3401581809628804</v>
      </c>
      <c r="K220" s="40">
        <f t="shared" si="49"/>
        <v>1029.5449607026276</v>
      </c>
      <c r="L220" s="42">
        <f t="shared" si="50"/>
        <v>-0.59012684554211603</v>
      </c>
      <c r="M220" s="41">
        <f t="shared" si="51"/>
        <v>0.98887116105367379</v>
      </c>
      <c r="N220" s="42">
        <f t="shared" si="52"/>
        <v>-1.1128838946326214</v>
      </c>
      <c r="O220" s="9">
        <v>12.65</v>
      </c>
      <c r="P220" s="15">
        <f t="shared" si="44"/>
        <v>1.0765705388538398</v>
      </c>
      <c r="Q220" s="16">
        <f t="shared" si="53"/>
        <v>4.727922107445881E-2</v>
      </c>
      <c r="R220" s="15">
        <f t="shared" si="54"/>
        <v>1.0765705388538398</v>
      </c>
      <c r="S220" s="16">
        <f t="shared" si="55"/>
        <v>7.6570538853839798</v>
      </c>
      <c r="AA220" s="9">
        <v>1.9</v>
      </c>
      <c r="AB220" s="9">
        <v>12.65</v>
      </c>
      <c r="AC220" s="9">
        <v>14.65</v>
      </c>
    </row>
    <row r="221" spans="1:29" x14ac:dyDescent="0.3">
      <c r="A221">
        <f t="shared" si="45"/>
        <v>219</v>
      </c>
      <c r="B221" s="7">
        <v>44727</v>
      </c>
      <c r="C221" s="8">
        <v>12.914099999999999</v>
      </c>
      <c r="D221" s="34">
        <v>985.95268299999998</v>
      </c>
      <c r="E221" s="34">
        <v>0</v>
      </c>
      <c r="F221" s="34">
        <f t="shared" si="42"/>
        <v>51.170363218945987</v>
      </c>
      <c r="G221" s="35">
        <f t="shared" si="43"/>
        <v>985.95268299999998</v>
      </c>
      <c r="H221" s="12">
        <f t="shared" si="46"/>
        <v>0.77206801174880546</v>
      </c>
      <c r="I221" s="11">
        <f t="shared" si="47"/>
        <v>0.99421562898163873</v>
      </c>
      <c r="J221" s="12">
        <f t="shared" si="48"/>
        <v>-0.57843710183612673</v>
      </c>
      <c r="K221" s="40">
        <f t="shared" si="49"/>
        <v>1037.123046218946</v>
      </c>
      <c r="L221" s="42">
        <f t="shared" si="50"/>
        <v>0.73606163942045999</v>
      </c>
      <c r="M221" s="41">
        <f t="shared" si="51"/>
        <v>0.99614986233348157</v>
      </c>
      <c r="N221" s="42">
        <f t="shared" si="52"/>
        <v>-0.38501376665184273</v>
      </c>
      <c r="O221" s="9">
        <v>12.65</v>
      </c>
      <c r="P221" s="15">
        <f t="shared" si="44"/>
        <v>1.0770795330189269</v>
      </c>
      <c r="Q221" s="16">
        <f t="shared" si="53"/>
        <v>4.727922107445881E-2</v>
      </c>
      <c r="R221" s="15">
        <f t="shared" si="54"/>
        <v>1.0770795330189269</v>
      </c>
      <c r="S221" s="16">
        <f t="shared" si="55"/>
        <v>7.7079533018926893</v>
      </c>
      <c r="AA221" s="9">
        <v>1.9</v>
      </c>
      <c r="AB221" s="9">
        <v>12.65</v>
      </c>
      <c r="AC221" s="9">
        <v>14.65</v>
      </c>
    </row>
    <row r="222" spans="1:29" x14ac:dyDescent="0.3">
      <c r="A222">
        <f t="shared" si="45"/>
        <v>220</v>
      </c>
      <c r="B222" s="7">
        <v>44729</v>
      </c>
      <c r="C222" s="8">
        <v>12.686199999999999</v>
      </c>
      <c r="D222" s="34">
        <v>990.81760899999995</v>
      </c>
      <c r="E222" s="34">
        <v>0</v>
      </c>
      <c r="F222" s="34">
        <f t="shared" ref="F222:F253" si="56">+(F221*(1+Q221/100))+E222</f>
        <v>51.194556168096874</v>
      </c>
      <c r="G222" s="35">
        <f t="shared" si="43"/>
        <v>990.81760899999995</v>
      </c>
      <c r="H222" s="12">
        <f t="shared" si="46"/>
        <v>0.49342388168134299</v>
      </c>
      <c r="I222" s="11">
        <f t="shared" si="47"/>
        <v>0.99912132633044248</v>
      </c>
      <c r="J222" s="12">
        <f t="shared" si="48"/>
        <v>-8.7867366955751702E-2</v>
      </c>
      <c r="K222" s="40">
        <f t="shared" si="49"/>
        <v>1042.0121651680968</v>
      </c>
      <c r="L222" s="42">
        <f t="shared" si="50"/>
        <v>0.47141165814172936</v>
      </c>
      <c r="M222" s="41">
        <f t="shared" si="51"/>
        <v>1.0008458289170843</v>
      </c>
      <c r="N222" s="42">
        <f t="shared" si="52"/>
        <v>8.4582891708429031E-2</v>
      </c>
      <c r="O222" s="9">
        <v>13.15</v>
      </c>
      <c r="P222" s="15">
        <f t="shared" si="44"/>
        <v>1.0775887678324907</v>
      </c>
      <c r="Q222" s="16">
        <f t="shared" si="53"/>
        <v>4.727922107445881E-2</v>
      </c>
      <c r="R222" s="15">
        <f t="shared" si="54"/>
        <v>1.0775887678324907</v>
      </c>
      <c r="S222" s="16">
        <f t="shared" si="55"/>
        <v>7.758876783249069</v>
      </c>
      <c r="AA222" s="9">
        <v>1.9</v>
      </c>
      <c r="AB222" s="9">
        <v>13.15</v>
      </c>
      <c r="AC222" s="9">
        <v>15.15</v>
      </c>
    </row>
    <row r="223" spans="1:29" x14ac:dyDescent="0.3">
      <c r="A223">
        <f t="shared" si="45"/>
        <v>221</v>
      </c>
      <c r="B223" s="7">
        <v>44732</v>
      </c>
      <c r="C223" s="8">
        <v>12.6372</v>
      </c>
      <c r="D223" s="34">
        <v>992.23384499999997</v>
      </c>
      <c r="E223" s="34">
        <v>0</v>
      </c>
      <c r="F223" s="34">
        <f t="shared" si="56"/>
        <v>51.218760555485673</v>
      </c>
      <c r="G223" s="35">
        <f t="shared" si="43"/>
        <v>992.23384499999997</v>
      </c>
      <c r="H223" s="12">
        <f t="shared" si="46"/>
        <v>0.14293609511335514</v>
      </c>
      <c r="I223" s="11">
        <f t="shared" si="47"/>
        <v>1.0005494313397441</v>
      </c>
      <c r="J223" s="12">
        <f t="shared" si="48"/>
        <v>5.4943133974405534E-2</v>
      </c>
      <c r="K223" s="40">
        <f t="shared" si="49"/>
        <v>1043.4526055554857</v>
      </c>
      <c r="L223" s="42">
        <f t="shared" si="50"/>
        <v>0.13823642713004514</v>
      </c>
      <c r="M223" s="41">
        <f t="shared" si="51"/>
        <v>1.0022293624320593</v>
      </c>
      <c r="N223" s="42">
        <f t="shared" si="52"/>
        <v>0.22293624320592897</v>
      </c>
      <c r="O223" s="9">
        <v>13.15</v>
      </c>
      <c r="P223" s="15">
        <f t="shared" si="44"/>
        <v>1.0781171903180422</v>
      </c>
      <c r="Q223" s="16">
        <f t="shared" si="53"/>
        <v>4.9037490119197003E-2</v>
      </c>
      <c r="R223" s="15">
        <f t="shared" si="54"/>
        <v>1.0781171903180422</v>
      </c>
      <c r="S223" s="16">
        <f t="shared" si="55"/>
        <v>7.8117190318042207</v>
      </c>
      <c r="AA223" s="9">
        <v>1.9</v>
      </c>
      <c r="AB223" s="9">
        <v>13.15</v>
      </c>
      <c r="AC223" s="9">
        <v>15.15</v>
      </c>
    </row>
    <row r="224" spans="1:29" x14ac:dyDescent="0.3">
      <c r="A224">
        <f t="shared" si="45"/>
        <v>222</v>
      </c>
      <c r="B224" s="7">
        <v>44733</v>
      </c>
      <c r="C224" s="8">
        <v>12.643599999999999</v>
      </c>
      <c r="D224" s="34">
        <v>992.57897600000001</v>
      </c>
      <c r="E224" s="34">
        <v>0</v>
      </c>
      <c r="F224" s="34">
        <f t="shared" si="56"/>
        <v>51.243876950132247</v>
      </c>
      <c r="G224" s="35">
        <f t="shared" si="43"/>
        <v>992.57897600000001</v>
      </c>
      <c r="H224" s="12">
        <f t="shared" si="46"/>
        <v>3.4783231970880735E-2</v>
      </c>
      <c r="I224" s="11">
        <f t="shared" si="47"/>
        <v>1.0008974547694303</v>
      </c>
      <c r="J224" s="12">
        <f t="shared" si="48"/>
        <v>8.9745476943026148E-2</v>
      </c>
      <c r="K224" s="40">
        <f t="shared" si="49"/>
        <v>1043.8228529501323</v>
      </c>
      <c r="L224" s="42">
        <f t="shared" si="50"/>
        <v>3.5482914382067854E-2</v>
      </c>
      <c r="M224" s="41">
        <f t="shared" si="51"/>
        <v>1.002584982618643</v>
      </c>
      <c r="N224" s="42">
        <f t="shared" si="52"/>
        <v>0.25849826186430391</v>
      </c>
      <c r="O224" s="9">
        <v>13.15</v>
      </c>
      <c r="P224" s="15">
        <f t="shared" si="44"/>
        <v>1.0786458719287177</v>
      </c>
      <c r="Q224" s="16">
        <f t="shared" si="53"/>
        <v>4.9037490119197003E-2</v>
      </c>
      <c r="R224" s="15">
        <f t="shared" si="54"/>
        <v>1.0786458719287177</v>
      </c>
      <c r="S224" s="16">
        <f t="shared" si="55"/>
        <v>7.8645871928717748</v>
      </c>
      <c r="AA224" s="9">
        <v>1.9</v>
      </c>
      <c r="AB224" s="9">
        <v>13.15</v>
      </c>
      <c r="AC224" s="9">
        <v>15.15</v>
      </c>
    </row>
    <row r="225" spans="1:29" x14ac:dyDescent="0.3">
      <c r="A225">
        <f t="shared" si="45"/>
        <v>223</v>
      </c>
      <c r="B225" s="7">
        <v>44734</v>
      </c>
      <c r="C225" s="8">
        <v>12.4961</v>
      </c>
      <c r="D225" s="34">
        <v>995.89759400000003</v>
      </c>
      <c r="E225" s="34">
        <v>0</v>
      </c>
      <c r="F225" s="34">
        <f t="shared" si="56"/>
        <v>51.269005661228363</v>
      </c>
      <c r="G225" s="35">
        <f t="shared" si="43"/>
        <v>995.89759400000003</v>
      </c>
      <c r="H225" s="12">
        <f t="shared" si="46"/>
        <v>0.33434296718370948</v>
      </c>
      <c r="I225" s="11">
        <f t="shared" si="47"/>
        <v>1.0042438850181725</v>
      </c>
      <c r="J225" s="12">
        <f t="shared" si="48"/>
        <v>0.42438850181725218</v>
      </c>
      <c r="K225" s="40">
        <f t="shared" si="49"/>
        <v>1047.1665996612285</v>
      </c>
      <c r="L225" s="42">
        <f t="shared" si="50"/>
        <v>0.32033660708288281</v>
      </c>
      <c r="M225" s="41">
        <f t="shared" si="51"/>
        <v>1.0057966293350862</v>
      </c>
      <c r="N225" s="42">
        <f t="shared" si="52"/>
        <v>0.57966293350861786</v>
      </c>
      <c r="O225" s="9">
        <v>13.15</v>
      </c>
      <c r="P225" s="15">
        <f t="shared" si="44"/>
        <v>1.0791748127915859</v>
      </c>
      <c r="Q225" s="16">
        <f t="shared" si="53"/>
        <v>4.9037490119197003E-2</v>
      </c>
      <c r="R225" s="15">
        <f t="shared" si="54"/>
        <v>1.0791748127915859</v>
      </c>
      <c r="S225" s="16">
        <f t="shared" si="55"/>
        <v>7.9174812791585891</v>
      </c>
      <c r="AA225" s="9">
        <v>1.9</v>
      </c>
      <c r="AB225" s="9">
        <v>13.15</v>
      </c>
      <c r="AC225" s="9">
        <v>15.15</v>
      </c>
    </row>
    <row r="226" spans="1:29" x14ac:dyDescent="0.3">
      <c r="A226">
        <f t="shared" si="45"/>
        <v>224</v>
      </c>
      <c r="B226" s="7">
        <v>44735</v>
      </c>
      <c r="C226" s="8">
        <v>12.413600000000001</v>
      </c>
      <c r="D226" s="34">
        <v>997.96029399999998</v>
      </c>
      <c r="E226" s="34">
        <v>0</v>
      </c>
      <c r="F226" s="34">
        <f t="shared" si="56"/>
        <v>51.294146694813698</v>
      </c>
      <c r="G226" s="35">
        <f t="shared" si="43"/>
        <v>997.96029399999998</v>
      </c>
      <c r="H226" s="12">
        <f t="shared" si="46"/>
        <v>0.20711968905509082</v>
      </c>
      <c r="I226" s="11">
        <f t="shared" si="47"/>
        <v>1.006323871830177</v>
      </c>
      <c r="J226" s="12">
        <f t="shared" si="48"/>
        <v>0.63238718301770191</v>
      </c>
      <c r="K226" s="40">
        <f t="shared" si="49"/>
        <v>1049.2544406948136</v>
      </c>
      <c r="L226" s="42">
        <f t="shared" si="50"/>
        <v>0.1993800255146283</v>
      </c>
      <c r="M226" s="41">
        <f t="shared" si="51"/>
        <v>1.0078019869112798</v>
      </c>
      <c r="N226" s="42">
        <f t="shared" si="52"/>
        <v>0.78019869112797569</v>
      </c>
      <c r="O226" s="9">
        <v>13.15</v>
      </c>
      <c r="P226" s="15">
        <f t="shared" si="44"/>
        <v>1.0797040130337774</v>
      </c>
      <c r="Q226" s="16">
        <f t="shared" si="53"/>
        <v>4.9037490119197003E-2</v>
      </c>
      <c r="R226" s="15">
        <f t="shared" si="54"/>
        <v>1.0797040130337774</v>
      </c>
      <c r="S226" s="16">
        <f t="shared" si="55"/>
        <v>7.9704013033777388</v>
      </c>
      <c r="AA226" s="9">
        <v>1.9</v>
      </c>
      <c r="AB226" s="9">
        <v>13.15</v>
      </c>
      <c r="AC226" s="9">
        <v>15.15</v>
      </c>
    </row>
    <row r="227" spans="1:29" x14ac:dyDescent="0.3">
      <c r="A227">
        <f t="shared" si="45"/>
        <v>225</v>
      </c>
      <c r="B227" s="7">
        <v>44736</v>
      </c>
      <c r="C227" s="8">
        <v>12.706300000000001</v>
      </c>
      <c r="D227" s="34">
        <v>992.78262700000005</v>
      </c>
      <c r="E227" s="34">
        <v>0</v>
      </c>
      <c r="F227" s="34">
        <f t="shared" si="56"/>
        <v>51.319300056930892</v>
      </c>
      <c r="G227" s="35">
        <f t="shared" si="43"/>
        <v>992.78262700000005</v>
      </c>
      <c r="H227" s="12">
        <f t="shared" si="46"/>
        <v>-0.51882495036420506</v>
      </c>
      <c r="I227" s="11">
        <f t="shared" si="47"/>
        <v>1.001102812501651</v>
      </c>
      <c r="J227" s="12">
        <f t="shared" si="48"/>
        <v>0.11028125016510071</v>
      </c>
      <c r="K227" s="40">
        <f t="shared" si="49"/>
        <v>1044.1019270569309</v>
      </c>
      <c r="L227" s="42">
        <f t="shared" si="50"/>
        <v>-0.49106426792635549</v>
      </c>
      <c r="M227" s="41">
        <f t="shared" si="51"/>
        <v>1.0028530314621067</v>
      </c>
      <c r="N227" s="42">
        <f t="shared" si="52"/>
        <v>0.28530314621066921</v>
      </c>
      <c r="O227" s="9">
        <v>13.15</v>
      </c>
      <c r="P227" s="15">
        <f t="shared" si="44"/>
        <v>1.0802334727824854</v>
      </c>
      <c r="Q227" s="16">
        <f t="shared" si="53"/>
        <v>4.9037490119197003E-2</v>
      </c>
      <c r="R227" s="15">
        <f t="shared" si="54"/>
        <v>1.0802334727824854</v>
      </c>
      <c r="S227" s="16">
        <f t="shared" si="55"/>
        <v>8.0233472782485382</v>
      </c>
      <c r="AA227" s="9">
        <v>1.9</v>
      </c>
      <c r="AB227" s="9">
        <v>13.15</v>
      </c>
      <c r="AC227" s="9">
        <v>15.15</v>
      </c>
    </row>
    <row r="228" spans="1:29" x14ac:dyDescent="0.3">
      <c r="A228">
        <f t="shared" si="45"/>
        <v>226</v>
      </c>
      <c r="B228" s="7">
        <v>44739</v>
      </c>
      <c r="C228" s="8">
        <v>12.7378</v>
      </c>
      <c r="D228" s="34">
        <v>992.65067699999997</v>
      </c>
      <c r="E228" s="34">
        <v>0</v>
      </c>
      <c r="F228" s="34">
        <f t="shared" si="56"/>
        <v>51.344465753625549</v>
      </c>
      <c r="G228" s="35">
        <f t="shared" si="43"/>
        <v>992.65067699999997</v>
      </c>
      <c r="H228" s="12">
        <f t="shared" si="46"/>
        <v>-1.3290925567344125E-2</v>
      </c>
      <c r="I228" s="11">
        <f t="shared" si="47"/>
        <v>1.0009697566719888</v>
      </c>
      <c r="J228" s="12">
        <f t="shared" si="48"/>
        <v>9.6975667198884175E-2</v>
      </c>
      <c r="K228" s="40">
        <f t="shared" si="49"/>
        <v>1043.9951427536255</v>
      </c>
      <c r="L228" s="42">
        <f t="shared" si="50"/>
        <v>-1.0227383030159132E-2</v>
      </c>
      <c r="M228" s="41">
        <f t="shared" si="51"/>
        <v>1.0027504658413495</v>
      </c>
      <c r="N228" s="42">
        <f t="shared" si="52"/>
        <v>0.27504658413495253</v>
      </c>
      <c r="O228" s="9">
        <v>13.15</v>
      </c>
      <c r="P228" s="15">
        <f t="shared" si="44"/>
        <v>1.0807631921649654</v>
      </c>
      <c r="Q228" s="16">
        <f t="shared" si="53"/>
        <v>4.9037490119197003E-2</v>
      </c>
      <c r="R228" s="15">
        <f t="shared" si="54"/>
        <v>1.0807631921649654</v>
      </c>
      <c r="S228" s="16">
        <f t="shared" si="55"/>
        <v>8.0763192164965414</v>
      </c>
      <c r="AA228" s="9">
        <v>1.9</v>
      </c>
      <c r="AB228" s="9">
        <v>13.15</v>
      </c>
      <c r="AC228" s="9">
        <v>15.15</v>
      </c>
    </row>
    <row r="229" spans="1:29" x14ac:dyDescent="0.3">
      <c r="A229">
        <f t="shared" si="45"/>
        <v>227</v>
      </c>
      <c r="B229" s="7">
        <v>44740</v>
      </c>
      <c r="C229" s="8">
        <v>13.051399999999999</v>
      </c>
      <c r="D229" s="34">
        <v>987.15618700000005</v>
      </c>
      <c r="E229" s="34">
        <v>0</v>
      </c>
      <c r="F229" s="34">
        <f t="shared" si="56"/>
        <v>51.369643790946235</v>
      </c>
      <c r="G229" s="35">
        <f t="shared" si="43"/>
        <v>987.15618700000005</v>
      </c>
      <c r="H229" s="12">
        <f t="shared" si="46"/>
        <v>-0.55351697503550623</v>
      </c>
      <c r="I229" s="11">
        <f t="shared" si="47"/>
        <v>0.99542921915383775</v>
      </c>
      <c r="J229" s="12">
        <f t="shared" si="48"/>
        <v>-0.45707808461622479</v>
      </c>
      <c r="K229" s="40">
        <f t="shared" si="49"/>
        <v>1038.5258307909462</v>
      </c>
      <c r="L229" s="42">
        <f t="shared" si="50"/>
        <v>-0.52388289357875317</v>
      </c>
      <c r="M229" s="41">
        <f t="shared" si="51"/>
        <v>0.9974972276855254</v>
      </c>
      <c r="N229" s="42">
        <f t="shared" si="52"/>
        <v>-0.25027723144745995</v>
      </c>
      <c r="O229" s="9">
        <v>13.15</v>
      </c>
      <c r="P229" s="15">
        <f t="shared" si="44"/>
        <v>1.0812931713085352</v>
      </c>
      <c r="Q229" s="16">
        <f t="shared" si="53"/>
        <v>4.9037490119197003E-2</v>
      </c>
      <c r="R229" s="15">
        <f t="shared" si="54"/>
        <v>1.0812931713085352</v>
      </c>
      <c r="S229" s="16">
        <f t="shared" si="55"/>
        <v>8.1293171308535186</v>
      </c>
      <c r="AA229" s="9">
        <v>1.9</v>
      </c>
      <c r="AB229" s="9">
        <v>13.15</v>
      </c>
      <c r="AC229" s="9">
        <v>15.15</v>
      </c>
    </row>
    <row r="230" spans="1:29" x14ac:dyDescent="0.3">
      <c r="A230">
        <f t="shared" si="45"/>
        <v>228</v>
      </c>
      <c r="B230" s="7">
        <v>44741</v>
      </c>
      <c r="C230" s="8">
        <v>13.05</v>
      </c>
      <c r="D230" s="34">
        <v>987.66332399999999</v>
      </c>
      <c r="E230" s="34">
        <v>0</v>
      </c>
      <c r="F230" s="34">
        <f t="shared" si="56"/>
        <v>51.394834174944485</v>
      </c>
      <c r="G230" s="35">
        <f t="shared" si="43"/>
        <v>987.66332399999999</v>
      </c>
      <c r="H230" s="12">
        <f t="shared" si="46"/>
        <v>5.1373532038656577E-2</v>
      </c>
      <c r="I230" s="11">
        <f t="shared" si="47"/>
        <v>0.9959406063026619</v>
      </c>
      <c r="J230" s="12">
        <f t="shared" si="48"/>
        <v>-0.40593936973380984</v>
      </c>
      <c r="K230" s="40">
        <f t="shared" si="49"/>
        <v>1039.0581581749445</v>
      </c>
      <c r="L230" s="42">
        <f t="shared" si="50"/>
        <v>5.1257982056451823E-2</v>
      </c>
      <c r="M230" s="41">
        <f t="shared" si="51"/>
        <v>0.99800852463550604</v>
      </c>
      <c r="N230" s="42">
        <f t="shared" si="52"/>
        <v>-0.19914753644939553</v>
      </c>
      <c r="O230" s="9">
        <v>13.15</v>
      </c>
      <c r="P230" s="15">
        <f t="shared" si="44"/>
        <v>1.0818234103405753</v>
      </c>
      <c r="Q230" s="16">
        <f t="shared" si="53"/>
        <v>4.9037490119197003E-2</v>
      </c>
      <c r="R230" s="15">
        <f t="shared" si="54"/>
        <v>1.0818234103405753</v>
      </c>
      <c r="S230" s="16">
        <f t="shared" si="55"/>
        <v>8.1823410340575276</v>
      </c>
      <c r="AA230" s="9">
        <v>1.9</v>
      </c>
      <c r="AB230" s="9">
        <v>13.15</v>
      </c>
      <c r="AC230" s="9">
        <v>15.15</v>
      </c>
    </row>
    <row r="231" spans="1:29" x14ac:dyDescent="0.3">
      <c r="A231">
        <f t="shared" si="45"/>
        <v>229</v>
      </c>
      <c r="B231" s="7">
        <v>44742</v>
      </c>
      <c r="C231" s="8">
        <v>12.89</v>
      </c>
      <c r="D231" s="34">
        <v>991.17338700000005</v>
      </c>
      <c r="E231" s="34">
        <v>0</v>
      </c>
      <c r="F231" s="34">
        <f t="shared" si="56"/>
        <v>51.420036911674799</v>
      </c>
      <c r="G231" s="35">
        <f t="shared" si="43"/>
        <v>991.17338700000005</v>
      </c>
      <c r="H231" s="12">
        <f t="shared" si="46"/>
        <v>0.35539063916887326</v>
      </c>
      <c r="I231" s="11">
        <f t="shared" si="47"/>
        <v>0.99948008598914329</v>
      </c>
      <c r="J231" s="12">
        <f t="shared" si="48"/>
        <v>-5.1991401085671463E-2</v>
      </c>
      <c r="K231" s="40">
        <f t="shared" si="49"/>
        <v>1042.5934239116748</v>
      </c>
      <c r="L231" s="42">
        <f t="shared" si="50"/>
        <v>0.3402375226945642</v>
      </c>
      <c r="M231" s="41">
        <f t="shared" si="51"/>
        <v>1.0014041241160065</v>
      </c>
      <c r="N231" s="42">
        <f t="shared" si="52"/>
        <v>0.14041241160065443</v>
      </c>
      <c r="O231" s="9">
        <v>13.15</v>
      </c>
      <c r="P231" s="15">
        <f t="shared" si="44"/>
        <v>1.0823539093885282</v>
      </c>
      <c r="Q231" s="16">
        <f t="shared" si="53"/>
        <v>4.9037490119197003E-2</v>
      </c>
      <c r="R231" s="15">
        <f t="shared" si="54"/>
        <v>1.0823539093885282</v>
      </c>
      <c r="S231" s="16">
        <f t="shared" si="55"/>
        <v>8.2353909388528166</v>
      </c>
      <c r="AA231" s="9">
        <v>1.9</v>
      </c>
      <c r="AB231" s="9">
        <v>13.15</v>
      </c>
      <c r="AC231" s="9">
        <v>15.15</v>
      </c>
    </row>
    <row r="232" spans="1:29" x14ac:dyDescent="0.3">
      <c r="A232">
        <f t="shared" si="45"/>
        <v>230</v>
      </c>
      <c r="B232" s="7">
        <v>44743</v>
      </c>
      <c r="C232" s="8">
        <v>12.7965</v>
      </c>
      <c r="D232" s="34">
        <v>944.61608799999999</v>
      </c>
      <c r="E232" s="34">
        <v>48.80885</v>
      </c>
      <c r="F232" s="34">
        <f t="shared" si="56"/>
        <v>100.25410200719465</v>
      </c>
      <c r="G232" s="35">
        <f t="shared" si="43"/>
        <v>993.424938</v>
      </c>
      <c r="H232" s="12">
        <f t="shared" si="46"/>
        <v>0.22716015477521889</v>
      </c>
      <c r="I232" s="11">
        <f t="shared" si="47"/>
        <v>1.0017505064994237</v>
      </c>
      <c r="J232" s="12">
        <f t="shared" si="48"/>
        <v>0.17505064994236541</v>
      </c>
      <c r="K232" s="40">
        <f t="shared" si="49"/>
        <v>1044.8701900071947</v>
      </c>
      <c r="L232" s="42">
        <f t="shared" si="50"/>
        <v>0.21837525955015202</v>
      </c>
      <c r="M232" s="41">
        <f t="shared" si="51"/>
        <v>1.0035909429711909</v>
      </c>
      <c r="N232" s="42">
        <f t="shared" si="52"/>
        <v>0.35909429711908913</v>
      </c>
      <c r="O232" s="9">
        <v>13.15</v>
      </c>
      <c r="P232" s="15">
        <f t="shared" si="44"/>
        <v>1.0828846685798994</v>
      </c>
      <c r="Q232" s="16">
        <f t="shared" si="53"/>
        <v>4.9037490119197003E-2</v>
      </c>
      <c r="R232" s="15">
        <f t="shared" si="54"/>
        <v>1.0828846685798994</v>
      </c>
      <c r="S232" s="16">
        <f t="shared" si="55"/>
        <v>8.2884668579899401</v>
      </c>
      <c r="AA232" s="9">
        <v>1.9</v>
      </c>
      <c r="AB232" s="9">
        <v>13.15</v>
      </c>
      <c r="AC232" s="9">
        <v>15.15</v>
      </c>
    </row>
    <row r="233" spans="1:29" x14ac:dyDescent="0.3">
      <c r="A233">
        <f t="shared" si="45"/>
        <v>231</v>
      </c>
      <c r="B233" s="7">
        <v>44746</v>
      </c>
      <c r="C233" s="8">
        <v>12.9032</v>
      </c>
      <c r="D233" s="34">
        <v>943.04545900000005</v>
      </c>
      <c r="E233" s="34">
        <v>0</v>
      </c>
      <c r="F233" s="34">
        <f t="shared" si="56"/>
        <v>100.30326410256052</v>
      </c>
      <c r="G233" s="35">
        <f t="shared" si="43"/>
        <v>943.04545900000005</v>
      </c>
      <c r="H233" s="12">
        <f t="shared" si="46"/>
        <v>-0.16627167586414915</v>
      </c>
      <c r="I233" s="11">
        <f t="shared" si="47"/>
        <v>1.0000848791442896</v>
      </c>
      <c r="J233" s="12">
        <f t="shared" si="48"/>
        <v>8.4879144289562447E-3</v>
      </c>
      <c r="K233" s="40">
        <f t="shared" si="49"/>
        <v>1043.3487231025606</v>
      </c>
      <c r="L233" s="42">
        <f t="shared" si="50"/>
        <v>-0.1456130071644135</v>
      </c>
      <c r="M233" s="41">
        <f t="shared" si="51"/>
        <v>1.0021295840195008</v>
      </c>
      <c r="N233" s="42">
        <f t="shared" si="52"/>
        <v>0.21295840195008076</v>
      </c>
      <c r="O233" s="9">
        <v>13.15</v>
      </c>
      <c r="P233" s="15">
        <f t="shared" si="44"/>
        <v>1.0834156880422565</v>
      </c>
      <c r="Q233" s="16">
        <f t="shared" si="53"/>
        <v>4.9037490119197003E-2</v>
      </c>
      <c r="R233" s="15">
        <f t="shared" si="54"/>
        <v>1.0834156880422565</v>
      </c>
      <c r="S233" s="16">
        <f t="shared" si="55"/>
        <v>8.3415688042256519</v>
      </c>
      <c r="AA233" s="9">
        <v>1.9</v>
      </c>
      <c r="AB233" s="9">
        <v>13.15</v>
      </c>
      <c r="AC233" s="9">
        <v>15.15</v>
      </c>
    </row>
    <row r="234" spans="1:29" x14ac:dyDescent="0.3">
      <c r="A234">
        <f t="shared" si="45"/>
        <v>232</v>
      </c>
      <c r="B234" s="7">
        <v>44747</v>
      </c>
      <c r="C234" s="8">
        <v>13.014099999999999</v>
      </c>
      <c r="D234" s="34">
        <v>941.40755200000001</v>
      </c>
      <c r="E234" s="34">
        <v>0</v>
      </c>
      <c r="F234" s="34">
        <f t="shared" si="56"/>
        <v>100.35245030578405</v>
      </c>
      <c r="G234" s="35">
        <f t="shared" si="43"/>
        <v>941.40755200000001</v>
      </c>
      <c r="H234" s="12">
        <f t="shared" si="46"/>
        <v>-0.17368271957290959</v>
      </c>
      <c r="I234" s="11">
        <f t="shared" si="47"/>
        <v>0.99834790452815436</v>
      </c>
      <c r="J234" s="12">
        <f t="shared" si="48"/>
        <v>-0.16520954718456382</v>
      </c>
      <c r="K234" s="40">
        <f t="shared" si="49"/>
        <v>1041.7600023057842</v>
      </c>
      <c r="L234" s="42">
        <f t="shared" si="50"/>
        <v>-0.15227131270666439</v>
      </c>
      <c r="M234" s="41">
        <f t="shared" si="51"/>
        <v>1.0006036281468924</v>
      </c>
      <c r="N234" s="42">
        <f t="shared" si="52"/>
        <v>6.0362814689240984E-2</v>
      </c>
      <c r="O234" s="9">
        <v>13.15</v>
      </c>
      <c r="P234" s="15">
        <f t="shared" si="44"/>
        <v>1.0839469679032301</v>
      </c>
      <c r="Q234" s="16">
        <f t="shared" si="53"/>
        <v>4.9037490119197003E-2</v>
      </c>
      <c r="R234" s="15">
        <f t="shared" si="54"/>
        <v>1.0839469679032301</v>
      </c>
      <c r="S234" s="16">
        <f t="shared" si="55"/>
        <v>8.3946967903230085</v>
      </c>
      <c r="AA234" s="9">
        <v>1.9</v>
      </c>
      <c r="AB234" s="9">
        <v>13.15</v>
      </c>
      <c r="AC234" s="9">
        <v>15.15</v>
      </c>
    </row>
    <row r="235" spans="1:29" x14ac:dyDescent="0.3">
      <c r="A235">
        <f t="shared" si="45"/>
        <v>233</v>
      </c>
      <c r="B235" s="7">
        <v>44748</v>
      </c>
      <c r="C235" s="8">
        <v>13.045199999999999</v>
      </c>
      <c r="D235" s="34">
        <v>941.27998100000002</v>
      </c>
      <c r="E235" s="34">
        <v>0</v>
      </c>
      <c r="F235" s="34">
        <f t="shared" si="56"/>
        <v>100.40166062868711</v>
      </c>
      <c r="G235" s="35">
        <f t="shared" si="43"/>
        <v>941.27998100000002</v>
      </c>
      <c r="H235" s="12">
        <f t="shared" si="46"/>
        <v>-1.3551091631780476E-2</v>
      </c>
      <c r="I235" s="11">
        <f t="shared" si="47"/>
        <v>0.99821261748880774</v>
      </c>
      <c r="J235" s="12">
        <f t="shared" si="48"/>
        <v>-0.17873825111922592</v>
      </c>
      <c r="K235" s="40">
        <f t="shared" si="49"/>
        <v>1041.6816416286872</v>
      </c>
      <c r="L235" s="42">
        <f t="shared" si="50"/>
        <v>-7.5219510178414772E-3</v>
      </c>
      <c r="M235" s="41">
        <f t="shared" si="51"/>
        <v>1.0005283632321005</v>
      </c>
      <c r="N235" s="42">
        <f t="shared" si="52"/>
        <v>5.2836323210048164E-2</v>
      </c>
      <c r="O235" s="9">
        <v>13.15</v>
      </c>
      <c r="P235" s="15">
        <f t="shared" si="44"/>
        <v>1.0844785082905131</v>
      </c>
      <c r="Q235" s="16">
        <f t="shared" si="53"/>
        <v>4.9037490119197003E-2</v>
      </c>
      <c r="R235" s="15">
        <f t="shared" si="54"/>
        <v>1.0844785082905131</v>
      </c>
      <c r="S235" s="16">
        <f t="shared" si="55"/>
        <v>8.4478508290513066</v>
      </c>
      <c r="AA235" s="9">
        <v>1.9</v>
      </c>
      <c r="AB235" s="9">
        <v>13.15</v>
      </c>
      <c r="AC235" s="9">
        <v>15.15</v>
      </c>
    </row>
    <row r="236" spans="1:29" x14ac:dyDescent="0.3">
      <c r="A236">
        <f t="shared" si="45"/>
        <v>234</v>
      </c>
      <c r="B236" s="7">
        <v>44749</v>
      </c>
      <c r="C236" s="8">
        <v>12.9542</v>
      </c>
      <c r="D236" s="34">
        <v>943.44837700000005</v>
      </c>
      <c r="E236" s="34">
        <v>0</v>
      </c>
      <c r="F236" s="34">
        <f t="shared" si="56"/>
        <v>100.45089508309741</v>
      </c>
      <c r="G236" s="35">
        <f t="shared" si="43"/>
        <v>943.44837700000005</v>
      </c>
      <c r="H236" s="12">
        <f t="shared" si="46"/>
        <v>0.23036673930920681</v>
      </c>
      <c r="I236" s="11">
        <f t="shared" si="47"/>
        <v>1.0005121673470898</v>
      </c>
      <c r="J236" s="12">
        <f t="shared" si="48"/>
        <v>5.1216734708980916E-2</v>
      </c>
      <c r="K236" s="40">
        <f t="shared" si="49"/>
        <v>1043.8992720830975</v>
      </c>
      <c r="L236" s="42">
        <f t="shared" si="50"/>
        <v>0.21288946313222645</v>
      </c>
      <c r="M236" s="41">
        <f t="shared" si="51"/>
        <v>1.0026583826930711</v>
      </c>
      <c r="N236" s="42">
        <f t="shared" si="52"/>
        <v>0.26583826930710597</v>
      </c>
      <c r="O236" s="9">
        <v>13.15</v>
      </c>
      <c r="P236" s="15">
        <f t="shared" si="44"/>
        <v>1.0850103093318608</v>
      </c>
      <c r="Q236" s="16">
        <f t="shared" si="53"/>
        <v>4.9037490119197003E-2</v>
      </c>
      <c r="R236" s="15">
        <f t="shared" si="54"/>
        <v>1.0850103093318608</v>
      </c>
      <c r="S236" s="16">
        <f t="shared" si="55"/>
        <v>8.5010309331860832</v>
      </c>
      <c r="AA236" s="9">
        <v>1.9</v>
      </c>
      <c r="AB236" s="9">
        <v>13.15</v>
      </c>
      <c r="AC236" s="9">
        <v>15.15</v>
      </c>
    </row>
    <row r="237" spans="1:29" x14ac:dyDescent="0.3">
      <c r="A237">
        <f t="shared" si="45"/>
        <v>235</v>
      </c>
      <c r="B237" s="7">
        <v>44750</v>
      </c>
      <c r="C237" s="8">
        <v>13.117100000000001</v>
      </c>
      <c r="D237" s="34">
        <v>940.85014100000001</v>
      </c>
      <c r="E237" s="34">
        <v>0</v>
      </c>
      <c r="F237" s="34">
        <f t="shared" si="56"/>
        <v>100.50015368084843</v>
      </c>
      <c r="G237" s="35">
        <f t="shared" si="43"/>
        <v>940.85014100000001</v>
      </c>
      <c r="H237" s="12">
        <f t="shared" si="46"/>
        <v>-0.27539779211470661</v>
      </c>
      <c r="I237" s="11">
        <f t="shared" si="47"/>
        <v>0.99775677892837689</v>
      </c>
      <c r="J237" s="12">
        <f t="shared" si="48"/>
        <v>-0.22432210716231138</v>
      </c>
      <c r="K237" s="40">
        <f t="shared" si="49"/>
        <v>1041.3502946808485</v>
      </c>
      <c r="L237" s="42">
        <f t="shared" si="50"/>
        <v>-0.24417848258122543</v>
      </c>
      <c r="M237" s="41">
        <f t="shared" si="51"/>
        <v>1.0002101066687377</v>
      </c>
      <c r="N237" s="42">
        <f t="shared" si="52"/>
        <v>2.1010666873766404E-2</v>
      </c>
      <c r="O237" s="9">
        <v>13.15</v>
      </c>
      <c r="P237" s="15">
        <f t="shared" si="44"/>
        <v>1.0855423711550918</v>
      </c>
      <c r="Q237" s="16">
        <f t="shared" si="53"/>
        <v>4.9037490119197003E-2</v>
      </c>
      <c r="R237" s="15">
        <f t="shared" si="54"/>
        <v>1.0855423711550918</v>
      </c>
      <c r="S237" s="16">
        <f t="shared" si="55"/>
        <v>8.5542371155091779</v>
      </c>
      <c r="AA237" s="9">
        <v>1.9</v>
      </c>
      <c r="AB237" s="9">
        <v>13.15</v>
      </c>
      <c r="AC237" s="9">
        <v>15.15</v>
      </c>
    </row>
    <row r="238" spans="1:29" x14ac:dyDescent="0.3">
      <c r="A238">
        <f t="shared" si="45"/>
        <v>236</v>
      </c>
      <c r="B238" s="7">
        <v>44753</v>
      </c>
      <c r="C238" s="8">
        <v>13.3772</v>
      </c>
      <c r="D238" s="34">
        <v>936.47041200000001</v>
      </c>
      <c r="E238" s="34">
        <v>0</v>
      </c>
      <c r="F238" s="34">
        <f t="shared" si="56"/>
        <v>100.54943643377945</v>
      </c>
      <c r="G238" s="35">
        <f t="shared" si="43"/>
        <v>936.47041200000001</v>
      </c>
      <c r="H238" s="12">
        <f t="shared" si="46"/>
        <v>-0.46550760946317826</v>
      </c>
      <c r="I238" s="11">
        <f t="shared" si="47"/>
        <v>0.99311214519853064</v>
      </c>
      <c r="J238" s="12">
        <f t="shared" si="48"/>
        <v>-0.68878548014693619</v>
      </c>
      <c r="K238" s="40">
        <f t="shared" si="49"/>
        <v>1037.0198484337795</v>
      </c>
      <c r="L238" s="42">
        <f t="shared" si="50"/>
        <v>-0.41584914021617347</v>
      </c>
      <c r="M238" s="41">
        <f t="shared" si="51"/>
        <v>0.99605074153980044</v>
      </c>
      <c r="N238" s="42">
        <f t="shared" si="52"/>
        <v>-0.39492584601995562</v>
      </c>
      <c r="O238" s="9">
        <v>13.15</v>
      </c>
      <c r="P238" s="15">
        <f t="shared" si="44"/>
        <v>1.0860746938880868</v>
      </c>
      <c r="Q238" s="16">
        <f t="shared" si="53"/>
        <v>4.9037490119197003E-2</v>
      </c>
      <c r="R238" s="15">
        <f t="shared" si="54"/>
        <v>1.0860746938880868</v>
      </c>
      <c r="S238" s="16">
        <f t="shared" si="55"/>
        <v>8.6074693888086742</v>
      </c>
      <c r="AA238" s="9">
        <v>1.9</v>
      </c>
      <c r="AB238" s="9">
        <v>13.15</v>
      </c>
      <c r="AC238" s="9">
        <v>15.15</v>
      </c>
    </row>
    <row r="239" spans="1:29" x14ac:dyDescent="0.3">
      <c r="A239">
        <f t="shared" si="45"/>
        <v>237</v>
      </c>
      <c r="B239" s="7">
        <v>44754</v>
      </c>
      <c r="C239" s="8">
        <v>13.19</v>
      </c>
      <c r="D239" s="34">
        <v>940.41233699999998</v>
      </c>
      <c r="E239" s="34">
        <v>0</v>
      </c>
      <c r="F239" s="34">
        <f t="shared" si="56"/>
        <v>100.59874335373557</v>
      </c>
      <c r="G239" s="35">
        <f t="shared" si="43"/>
        <v>940.41233699999998</v>
      </c>
      <c r="H239" s="12">
        <f t="shared" si="46"/>
        <v>0.42093428147733647</v>
      </c>
      <c r="I239" s="11">
        <f t="shared" si="47"/>
        <v>0.99729249467118619</v>
      </c>
      <c r="J239" s="12">
        <f t="shared" si="48"/>
        <v>-0.27075053288138085</v>
      </c>
      <c r="K239" s="40">
        <f t="shared" si="49"/>
        <v>1041.0110803537355</v>
      </c>
      <c r="L239" s="42">
        <f t="shared" si="50"/>
        <v>0.38487517148142469</v>
      </c>
      <c r="M239" s="41">
        <f t="shared" si="51"/>
        <v>0.99988429353934372</v>
      </c>
      <c r="N239" s="42">
        <f t="shared" si="52"/>
        <v>-1.1570646065628409E-2</v>
      </c>
      <c r="O239" s="9">
        <v>13.15</v>
      </c>
      <c r="P239" s="15">
        <f t="shared" si="44"/>
        <v>1.0866072776587892</v>
      </c>
      <c r="Q239" s="16">
        <f t="shared" si="53"/>
        <v>4.9037490119197003E-2</v>
      </c>
      <c r="R239" s="15">
        <f t="shared" si="54"/>
        <v>1.0866072776587892</v>
      </c>
      <c r="S239" s="16">
        <f t="shared" si="55"/>
        <v>8.6607277658789172</v>
      </c>
      <c r="AA239" s="9">
        <v>1.9</v>
      </c>
      <c r="AB239" s="9">
        <v>13.15</v>
      </c>
      <c r="AC239" s="9">
        <v>15.15</v>
      </c>
    </row>
    <row r="240" spans="1:29" x14ac:dyDescent="0.3">
      <c r="A240">
        <f t="shared" si="45"/>
        <v>238</v>
      </c>
      <c r="B240" s="7">
        <v>44755</v>
      </c>
      <c r="C240" s="8">
        <v>13.225</v>
      </c>
      <c r="D240" s="34">
        <v>940.22441800000001</v>
      </c>
      <c r="E240" s="34">
        <v>0</v>
      </c>
      <c r="F240" s="34">
        <f t="shared" si="56"/>
        <v>100.6480744525677</v>
      </c>
      <c r="G240" s="35">
        <f t="shared" si="43"/>
        <v>940.22441800000001</v>
      </c>
      <c r="H240" s="12">
        <f t="shared" si="46"/>
        <v>-1.9982617476010933E-2</v>
      </c>
      <c r="I240" s="11">
        <f t="shared" si="47"/>
        <v>0.99709320952685909</v>
      </c>
      <c r="J240" s="12">
        <f t="shared" si="48"/>
        <v>-0.29067904731409078</v>
      </c>
      <c r="K240" s="40">
        <f t="shared" si="49"/>
        <v>1040.8724924525677</v>
      </c>
      <c r="L240" s="42">
        <f t="shared" si="50"/>
        <v>-1.3312817104760288E-2</v>
      </c>
      <c r="M240" s="41">
        <f t="shared" si="51"/>
        <v>0.99975118077208558</v>
      </c>
      <c r="N240" s="42">
        <f t="shared" si="52"/>
        <v>-2.4881922791442079E-2</v>
      </c>
      <c r="O240" s="9">
        <v>13.15</v>
      </c>
      <c r="P240" s="15">
        <f t="shared" si="44"/>
        <v>1.0871401225952055</v>
      </c>
      <c r="Q240" s="16">
        <f t="shared" si="53"/>
        <v>4.9037490119197003E-2</v>
      </c>
      <c r="R240" s="15">
        <f t="shared" si="54"/>
        <v>1.0871401225952055</v>
      </c>
      <c r="S240" s="16">
        <f t="shared" si="55"/>
        <v>8.7140122595205547</v>
      </c>
      <c r="AA240" s="9">
        <v>1.9</v>
      </c>
      <c r="AB240" s="9">
        <v>13.15</v>
      </c>
      <c r="AC240" s="9">
        <v>15.15</v>
      </c>
    </row>
    <row r="241" spans="1:29" x14ac:dyDescent="0.3">
      <c r="A241">
        <f t="shared" si="45"/>
        <v>239</v>
      </c>
      <c r="B241" s="7">
        <v>44756</v>
      </c>
      <c r="C241" s="8">
        <v>13.333399999999999</v>
      </c>
      <c r="D241" s="34">
        <v>938.68046200000003</v>
      </c>
      <c r="E241" s="34">
        <v>0</v>
      </c>
      <c r="F241" s="34">
        <f t="shared" si="56"/>
        <v>100.69742974213254</v>
      </c>
      <c r="G241" s="35">
        <f t="shared" si="43"/>
        <v>938.68046200000003</v>
      </c>
      <c r="H241" s="12">
        <f t="shared" si="46"/>
        <v>-0.1642114340408396</v>
      </c>
      <c r="I241" s="11">
        <f t="shared" si="47"/>
        <v>0.99545586846877121</v>
      </c>
      <c r="J241" s="12">
        <f t="shared" si="48"/>
        <v>-0.454413153122879</v>
      </c>
      <c r="K241" s="40">
        <f t="shared" si="49"/>
        <v>1039.3778917421325</v>
      </c>
      <c r="L241" s="42">
        <f t="shared" si="50"/>
        <v>-0.14359114312969545</v>
      </c>
      <c r="M241" s="41">
        <f t="shared" si="51"/>
        <v>0.99831562662316231</v>
      </c>
      <c r="N241" s="42">
        <f t="shared" si="52"/>
        <v>-0.1684373376837689</v>
      </c>
      <c r="O241" s="9">
        <v>13.15</v>
      </c>
      <c r="P241" s="15">
        <f t="shared" si="44"/>
        <v>1.087673228825405</v>
      </c>
      <c r="Q241" s="16">
        <f t="shared" si="53"/>
        <v>4.9037490119197003E-2</v>
      </c>
      <c r="R241" s="15">
        <f t="shared" si="54"/>
        <v>1.087673228825405</v>
      </c>
      <c r="S241" s="16">
        <f t="shared" si="55"/>
        <v>8.7673228825404959</v>
      </c>
      <c r="AA241" s="9">
        <v>1.9</v>
      </c>
      <c r="AB241" s="9">
        <v>13.15</v>
      </c>
      <c r="AC241" s="9">
        <v>15.15</v>
      </c>
    </row>
    <row r="242" spans="1:29" x14ac:dyDescent="0.3">
      <c r="A242">
        <f t="shared" si="45"/>
        <v>240</v>
      </c>
      <c r="B242" s="7">
        <v>44757</v>
      </c>
      <c r="C242" s="8">
        <v>13.253399999999999</v>
      </c>
      <c r="D242" s="34">
        <v>940.62582099999997</v>
      </c>
      <c r="E242" s="34">
        <v>0</v>
      </c>
      <c r="F242" s="34">
        <f t="shared" si="56"/>
        <v>100.74680923429263</v>
      </c>
      <c r="G242" s="35">
        <f t="shared" si="43"/>
        <v>940.62582099999997</v>
      </c>
      <c r="H242" s="12">
        <f t="shared" si="46"/>
        <v>0.20724400674698717</v>
      </c>
      <c r="I242" s="11">
        <f t="shared" si="47"/>
        <v>0.99751889109598391</v>
      </c>
      <c r="J242" s="12">
        <f t="shared" si="48"/>
        <v>-0.24811089040160939</v>
      </c>
      <c r="K242" s="40">
        <f t="shared" si="49"/>
        <v>1041.3726302342925</v>
      </c>
      <c r="L242" s="42">
        <f t="shared" si="50"/>
        <v>0.19191657894670477</v>
      </c>
      <c r="M242" s="41">
        <f t="shared" si="51"/>
        <v>1.0002315598208678</v>
      </c>
      <c r="N242" s="42">
        <f t="shared" si="52"/>
        <v>2.3155982086775495E-2</v>
      </c>
      <c r="O242" s="9">
        <v>13.15</v>
      </c>
      <c r="P242" s="15">
        <f t="shared" si="44"/>
        <v>1.0882065964775194</v>
      </c>
      <c r="Q242" s="16">
        <f t="shared" si="53"/>
        <v>4.9037490119197003E-2</v>
      </c>
      <c r="R242" s="15">
        <f t="shared" si="54"/>
        <v>1.0882065964775194</v>
      </c>
      <c r="S242" s="16">
        <f t="shared" si="55"/>
        <v>8.8206596477519383</v>
      </c>
      <c r="AA242" s="9">
        <v>1.9</v>
      </c>
      <c r="AB242" s="9">
        <v>13.15</v>
      </c>
      <c r="AC242" s="9">
        <v>15.15</v>
      </c>
    </row>
    <row r="243" spans="1:29" x14ac:dyDescent="0.3">
      <c r="A243">
        <f t="shared" si="45"/>
        <v>241</v>
      </c>
      <c r="B243" s="7">
        <v>44760</v>
      </c>
      <c r="C243" s="8">
        <v>13.4869</v>
      </c>
      <c r="D243" s="34">
        <v>936.78894600000001</v>
      </c>
      <c r="E243" s="34">
        <v>0</v>
      </c>
      <c r="F243" s="34">
        <f t="shared" si="56"/>
        <v>100.79621294091631</v>
      </c>
      <c r="G243" s="35">
        <f t="shared" si="43"/>
        <v>936.78894600000001</v>
      </c>
      <c r="H243" s="12">
        <f t="shared" si="46"/>
        <v>-0.40790662071352735</v>
      </c>
      <c r="I243" s="11">
        <f t="shared" si="47"/>
        <v>0.99344994549633525</v>
      </c>
      <c r="J243" s="12">
        <f t="shared" si="48"/>
        <v>-0.65500545036647484</v>
      </c>
      <c r="K243" s="40">
        <f t="shared" si="49"/>
        <v>1037.5851589409162</v>
      </c>
      <c r="L243" s="42">
        <f t="shared" si="50"/>
        <v>-0.36369990754645531</v>
      </c>
      <c r="M243" s="41">
        <f t="shared" si="51"/>
        <v>0.99659371856254875</v>
      </c>
      <c r="N243" s="42">
        <f t="shared" si="52"/>
        <v>-0.34062814374512529</v>
      </c>
      <c r="O243" s="9">
        <v>13.15</v>
      </c>
      <c r="P243" s="15">
        <f t="shared" si="44"/>
        <v>1.0887402256797436</v>
      </c>
      <c r="Q243" s="16">
        <f t="shared" si="53"/>
        <v>4.9037490119197003E-2</v>
      </c>
      <c r="R243" s="15">
        <f t="shared" si="54"/>
        <v>1.0887402256797436</v>
      </c>
      <c r="S243" s="16">
        <f t="shared" si="55"/>
        <v>8.874022567974361</v>
      </c>
      <c r="AA243" s="9">
        <v>1.9</v>
      </c>
      <c r="AB243" s="9">
        <v>13.15</v>
      </c>
      <c r="AC243" s="9">
        <v>15.15</v>
      </c>
    </row>
    <row r="244" spans="1:29" x14ac:dyDescent="0.3">
      <c r="A244">
        <f t="shared" si="45"/>
        <v>242</v>
      </c>
      <c r="B244" s="7">
        <v>44761</v>
      </c>
      <c r="C244" s="8">
        <v>13.577400000000001</v>
      </c>
      <c r="D244" s="34">
        <v>935.60229500000003</v>
      </c>
      <c r="E244" s="34">
        <v>0</v>
      </c>
      <c r="F244" s="34">
        <f t="shared" si="56"/>
        <v>100.84564087387773</v>
      </c>
      <c r="G244" s="35">
        <f t="shared" si="43"/>
        <v>935.60229500000003</v>
      </c>
      <c r="H244" s="12">
        <f t="shared" si="46"/>
        <v>-0.12667218214592602</v>
      </c>
      <c r="I244" s="11">
        <f t="shared" si="47"/>
        <v>0.99219152077184758</v>
      </c>
      <c r="J244" s="12">
        <f t="shared" si="48"/>
        <v>-0.78084792281524207</v>
      </c>
      <c r="K244" s="40">
        <f t="shared" si="49"/>
        <v>1036.4479358738777</v>
      </c>
      <c r="L244" s="42">
        <f t="shared" si="50"/>
        <v>-0.10960286558062693</v>
      </c>
      <c r="M244" s="41">
        <f t="shared" si="51"/>
        <v>0.99550142328880764</v>
      </c>
      <c r="N244" s="42">
        <f t="shared" si="52"/>
        <v>-0.44985767111923591</v>
      </c>
      <c r="O244" s="9">
        <v>13.15</v>
      </c>
      <c r="P244" s="15">
        <f t="shared" si="44"/>
        <v>1.089274116560335</v>
      </c>
      <c r="Q244" s="16">
        <f t="shared" si="53"/>
        <v>4.9037490119197003E-2</v>
      </c>
      <c r="R244" s="15">
        <f t="shared" si="54"/>
        <v>1.089274116560335</v>
      </c>
      <c r="S244" s="16">
        <f t="shared" si="55"/>
        <v>8.9274116560335024</v>
      </c>
      <c r="AA244" s="9">
        <v>1.9</v>
      </c>
      <c r="AB244" s="9">
        <v>13.15</v>
      </c>
      <c r="AC244" s="9">
        <v>15.15</v>
      </c>
    </row>
    <row r="245" spans="1:29" x14ac:dyDescent="0.3">
      <c r="A245">
        <f t="shared" si="45"/>
        <v>243</v>
      </c>
      <c r="B245" s="7">
        <v>44762</v>
      </c>
      <c r="C245" s="8">
        <v>13.474600000000001</v>
      </c>
      <c r="D245" s="34">
        <v>937.95532200000002</v>
      </c>
      <c r="E245" s="34">
        <v>0</v>
      </c>
      <c r="F245" s="34">
        <f t="shared" si="56"/>
        <v>100.8950930450569</v>
      </c>
      <c r="G245" s="35">
        <f t="shared" si="43"/>
        <v>937.95532200000002</v>
      </c>
      <c r="H245" s="12">
        <f t="shared" si="46"/>
        <v>0.2514986348980619</v>
      </c>
      <c r="I245" s="11">
        <f t="shared" si="47"/>
        <v>0.99468686890216307</v>
      </c>
      <c r="J245" s="12">
        <f t="shared" si="48"/>
        <v>-0.53131310978369317</v>
      </c>
      <c r="K245" s="40">
        <f t="shared" si="49"/>
        <v>1038.8504150450569</v>
      </c>
      <c r="L245" s="42">
        <f t="shared" si="50"/>
        <v>0.23179931070571591</v>
      </c>
      <c r="M245" s="41">
        <f t="shared" si="51"/>
        <v>0.99780898872605672</v>
      </c>
      <c r="N245" s="42">
        <f t="shared" si="52"/>
        <v>-0.21910112739432774</v>
      </c>
      <c r="O245" s="9">
        <v>13.15</v>
      </c>
      <c r="P245" s="15">
        <f t="shared" si="44"/>
        <v>1.0898082692476143</v>
      </c>
      <c r="Q245" s="16">
        <f t="shared" si="53"/>
        <v>4.9037490119197003E-2</v>
      </c>
      <c r="R245" s="15">
        <f t="shared" si="54"/>
        <v>1.0898082692476143</v>
      </c>
      <c r="S245" s="16">
        <f t="shared" si="55"/>
        <v>8.9808269247614305</v>
      </c>
      <c r="AA245" s="9">
        <v>1.9</v>
      </c>
      <c r="AB245" s="9">
        <v>13.15</v>
      </c>
      <c r="AC245" s="9">
        <v>15.15</v>
      </c>
    </row>
    <row r="246" spans="1:29" x14ac:dyDescent="0.3">
      <c r="A246">
        <f t="shared" si="45"/>
        <v>244</v>
      </c>
      <c r="B246" s="7">
        <v>44763</v>
      </c>
      <c r="C246" s="8">
        <v>13.6189</v>
      </c>
      <c r="D246" s="34">
        <v>935.79168300000003</v>
      </c>
      <c r="E246" s="34">
        <v>0</v>
      </c>
      <c r="F246" s="34">
        <f t="shared" si="56"/>
        <v>100.94456946633962</v>
      </c>
      <c r="G246" s="35">
        <f t="shared" si="43"/>
        <v>935.79168300000003</v>
      </c>
      <c r="H246" s="12">
        <f t="shared" si="46"/>
        <v>-0.23067612595730758</v>
      </c>
      <c r="I246" s="11">
        <f t="shared" si="47"/>
        <v>0.99239236376757356</v>
      </c>
      <c r="J246" s="12">
        <f t="shared" si="48"/>
        <v>-0.76076362324264402</v>
      </c>
      <c r="K246" s="40">
        <f t="shared" si="49"/>
        <v>1036.7362524663397</v>
      </c>
      <c r="L246" s="42">
        <f t="shared" si="50"/>
        <v>-0.2035098170149463</v>
      </c>
      <c r="M246" s="41">
        <f t="shared" si="51"/>
        <v>0.99577834947894162</v>
      </c>
      <c r="N246" s="42">
        <f t="shared" si="52"/>
        <v>-0.42216505210583843</v>
      </c>
      <c r="O246" s="9">
        <v>13.15</v>
      </c>
      <c r="P246" s="15">
        <f t="shared" si="44"/>
        <v>1.0903426838699648</v>
      </c>
      <c r="Q246" s="16">
        <f t="shared" si="53"/>
        <v>4.9037490119197003E-2</v>
      </c>
      <c r="R246" s="15">
        <f t="shared" si="54"/>
        <v>1.0903426838699648</v>
      </c>
      <c r="S246" s="16">
        <f t="shared" si="55"/>
        <v>9.0342683869964802</v>
      </c>
      <c r="AA246" s="9">
        <v>1.9</v>
      </c>
      <c r="AB246" s="9">
        <v>13.15</v>
      </c>
      <c r="AC246" s="9">
        <v>15.15</v>
      </c>
    </row>
    <row r="247" spans="1:29" x14ac:dyDescent="0.3">
      <c r="A247">
        <f t="shared" si="45"/>
        <v>245</v>
      </c>
      <c r="B247" s="7">
        <v>44764</v>
      </c>
      <c r="C247" s="8">
        <v>13.394600000000001</v>
      </c>
      <c r="D247" s="34">
        <v>940.36016900000004</v>
      </c>
      <c r="E247" s="34">
        <v>0</v>
      </c>
      <c r="F247" s="34">
        <f t="shared" si="56"/>
        <v>100.99407014961754</v>
      </c>
      <c r="G247" s="35">
        <f t="shared" si="43"/>
        <v>940.36016900000004</v>
      </c>
      <c r="H247" s="12">
        <f t="shared" si="46"/>
        <v>0.4881947641759421</v>
      </c>
      <c r="I247" s="11">
        <f t="shared" si="47"/>
        <v>0.99723717132756873</v>
      </c>
      <c r="J247" s="12">
        <f t="shared" si="48"/>
        <v>-0.27628286724312723</v>
      </c>
      <c r="K247" s="40">
        <f t="shared" si="49"/>
        <v>1041.3542391496176</v>
      </c>
      <c r="L247" s="42">
        <f t="shared" si="50"/>
        <v>0.44543505373637604</v>
      </c>
      <c r="M247" s="41">
        <f t="shared" si="51"/>
        <v>1.0002138953050383</v>
      </c>
      <c r="N247" s="42">
        <f t="shared" si="52"/>
        <v>2.1389530503834742E-2</v>
      </c>
      <c r="O247" s="9">
        <v>13.15</v>
      </c>
      <c r="P247" s="15">
        <f t="shared" si="44"/>
        <v>1.0908773605558328</v>
      </c>
      <c r="Q247" s="16">
        <f t="shared" si="53"/>
        <v>4.9037490119197003E-2</v>
      </c>
      <c r="R247" s="15">
        <f t="shared" si="54"/>
        <v>1.0908773605558328</v>
      </c>
      <c r="S247" s="16">
        <f t="shared" si="55"/>
        <v>9.0877360555832851</v>
      </c>
      <c r="AA247" s="9">
        <v>1.9</v>
      </c>
      <c r="AB247" s="9">
        <v>13.15</v>
      </c>
      <c r="AC247" s="9">
        <v>15.15</v>
      </c>
    </row>
    <row r="248" spans="1:29" x14ac:dyDescent="0.3">
      <c r="A248">
        <f t="shared" si="45"/>
        <v>246</v>
      </c>
      <c r="B248" s="7">
        <v>44767</v>
      </c>
      <c r="C248" s="8">
        <v>13.307</v>
      </c>
      <c r="D248" s="34">
        <v>942.43363399999998</v>
      </c>
      <c r="E248" s="34">
        <v>0</v>
      </c>
      <c r="F248" s="34">
        <f t="shared" si="56"/>
        <v>101.04359510678813</v>
      </c>
      <c r="G248" s="35">
        <f t="shared" si="43"/>
        <v>942.43363399999998</v>
      </c>
      <c r="H248" s="12">
        <f t="shared" si="46"/>
        <v>0.22049689771579395</v>
      </c>
      <c r="I248" s="11">
        <f t="shared" si="47"/>
        <v>0.99943604835321476</v>
      </c>
      <c r="J248" s="12">
        <f t="shared" si="48"/>
        <v>-5.6395164678524345E-2</v>
      </c>
      <c r="K248" s="40">
        <f t="shared" si="49"/>
        <v>1043.4772291067882</v>
      </c>
      <c r="L248" s="42">
        <f t="shared" si="50"/>
        <v>0.20386818215714086</v>
      </c>
      <c r="M248" s="41">
        <f t="shared" si="51"/>
        <v>1.0022530131910798</v>
      </c>
      <c r="N248" s="42">
        <f t="shared" si="52"/>
        <v>0.22530131910798445</v>
      </c>
      <c r="O248" s="9">
        <v>13.15</v>
      </c>
      <c r="P248" s="15">
        <f t="shared" si="44"/>
        <v>1.0914122994337279</v>
      </c>
      <c r="Q248" s="16">
        <f t="shared" si="53"/>
        <v>4.9037490119197003E-2</v>
      </c>
      <c r="R248" s="15">
        <f t="shared" si="54"/>
        <v>1.0914122994337279</v>
      </c>
      <c r="S248" s="16">
        <f t="shared" si="55"/>
        <v>9.1412299433727853</v>
      </c>
      <c r="AA248" s="9">
        <v>1.9</v>
      </c>
      <c r="AB248" s="9">
        <v>13.15</v>
      </c>
      <c r="AC248" s="9">
        <v>15.15</v>
      </c>
    </row>
    <row r="249" spans="1:29" x14ac:dyDescent="0.3">
      <c r="A249">
        <f t="shared" si="45"/>
        <v>247</v>
      </c>
      <c r="B249" s="7">
        <v>44768</v>
      </c>
      <c r="C249" s="8">
        <v>13.322100000000001</v>
      </c>
      <c r="D249" s="34">
        <v>942.62449700000002</v>
      </c>
      <c r="E249" s="34">
        <v>0</v>
      </c>
      <c r="F249" s="34">
        <f t="shared" si="56"/>
        <v>101.09314434975471</v>
      </c>
      <c r="G249" s="35">
        <f t="shared" si="43"/>
        <v>942.62449700000002</v>
      </c>
      <c r="H249" s="12">
        <f t="shared" si="46"/>
        <v>2.0252142232024539E-2</v>
      </c>
      <c r="I249" s="11">
        <f t="shared" si="47"/>
        <v>0.99963845556324538</v>
      </c>
      <c r="J249" s="12">
        <f t="shared" si="48"/>
        <v>-3.6154443675462389E-2</v>
      </c>
      <c r="K249" s="40">
        <f t="shared" si="49"/>
        <v>1043.7176413497548</v>
      </c>
      <c r="L249" s="42">
        <f t="shared" si="50"/>
        <v>2.3039529398483083E-2</v>
      </c>
      <c r="M249" s="41">
        <f t="shared" si="51"/>
        <v>1.0024839275687012</v>
      </c>
      <c r="N249" s="42">
        <f t="shared" si="52"/>
        <v>0.24839275687011941</v>
      </c>
      <c r="O249" s="9">
        <v>13.15</v>
      </c>
      <c r="P249" s="15">
        <f t="shared" si="44"/>
        <v>1.0919475006322223</v>
      </c>
      <c r="Q249" s="16">
        <f t="shared" si="53"/>
        <v>4.9037490119197003E-2</v>
      </c>
      <c r="R249" s="15">
        <f t="shared" si="54"/>
        <v>1.0919475006322223</v>
      </c>
      <c r="S249" s="16">
        <f t="shared" si="55"/>
        <v>9.1947500632222336</v>
      </c>
      <c r="AA249" s="9">
        <v>1.9</v>
      </c>
      <c r="AB249" s="9">
        <v>13.15</v>
      </c>
      <c r="AC249" s="9">
        <v>15.15</v>
      </c>
    </row>
    <row r="250" spans="1:29" x14ac:dyDescent="0.3">
      <c r="A250">
        <f t="shared" si="45"/>
        <v>248</v>
      </c>
      <c r="B250" s="7">
        <v>44769</v>
      </c>
      <c r="C250" s="8">
        <v>13.1915</v>
      </c>
      <c r="D250" s="34">
        <v>945.48455300000001</v>
      </c>
      <c r="E250" s="34">
        <v>0</v>
      </c>
      <c r="F250" s="34">
        <f t="shared" si="56"/>
        <v>101.14271789042641</v>
      </c>
      <c r="G250" s="35">
        <f t="shared" si="43"/>
        <v>945.48455300000001</v>
      </c>
      <c r="H250" s="12">
        <f t="shared" si="46"/>
        <v>0.30341413883283597</v>
      </c>
      <c r="I250" s="11">
        <f t="shared" si="47"/>
        <v>1.0026714999746345</v>
      </c>
      <c r="J250" s="12">
        <f t="shared" si="48"/>
        <v>0.26714999746344503</v>
      </c>
      <c r="K250" s="40">
        <f t="shared" si="49"/>
        <v>1046.6272708904264</v>
      </c>
      <c r="L250" s="42">
        <f t="shared" si="50"/>
        <v>0.27877554478323852</v>
      </c>
      <c r="M250" s="41">
        <f t="shared" si="51"/>
        <v>1.0052786075991453</v>
      </c>
      <c r="N250" s="42">
        <f t="shared" si="52"/>
        <v>0.52786075991453352</v>
      </c>
      <c r="O250" s="9">
        <v>13.15</v>
      </c>
      <c r="P250" s="15">
        <f t="shared" si="44"/>
        <v>1.0924829642799516</v>
      </c>
      <c r="Q250" s="16">
        <f t="shared" si="53"/>
        <v>4.9037490119197003E-2</v>
      </c>
      <c r="R250" s="15">
        <f t="shared" si="54"/>
        <v>1.0924829642799516</v>
      </c>
      <c r="S250" s="16">
        <f t="shared" si="55"/>
        <v>9.2482964279951609</v>
      </c>
      <c r="AA250" s="9">
        <v>1.9</v>
      </c>
      <c r="AB250" s="9">
        <v>13.15</v>
      </c>
      <c r="AC250" s="9">
        <v>15.15</v>
      </c>
    </row>
    <row r="251" spans="1:29" x14ac:dyDescent="0.3">
      <c r="A251">
        <f t="shared" si="45"/>
        <v>249</v>
      </c>
      <c r="B251" s="7">
        <v>44770</v>
      </c>
      <c r="C251" s="8">
        <v>12.9649</v>
      </c>
      <c r="D251" s="34">
        <v>950.11647600000003</v>
      </c>
      <c r="E251" s="34">
        <v>0</v>
      </c>
      <c r="F251" s="34">
        <f t="shared" si="56"/>
        <v>101.19231574071821</v>
      </c>
      <c r="G251" s="35">
        <f t="shared" si="43"/>
        <v>950.11647600000003</v>
      </c>
      <c r="H251" s="12">
        <f t="shared" si="46"/>
        <v>0.48989938389822907</v>
      </c>
      <c r="I251" s="11">
        <f t="shared" si="47"/>
        <v>1.0075835814755334</v>
      </c>
      <c r="J251" s="12">
        <f t="shared" si="48"/>
        <v>0.75835814755333963</v>
      </c>
      <c r="K251" s="40">
        <f t="shared" si="49"/>
        <v>1051.3087917407183</v>
      </c>
      <c r="L251" s="42">
        <f t="shared" si="50"/>
        <v>0.44729589802385838</v>
      </c>
      <c r="M251" s="41">
        <f t="shared" si="51"/>
        <v>1.0097751775746477</v>
      </c>
      <c r="N251" s="42">
        <f t="shared" si="52"/>
        <v>0.97751775746477421</v>
      </c>
      <c r="O251" s="9">
        <v>13.15</v>
      </c>
      <c r="P251" s="15">
        <f t="shared" si="44"/>
        <v>1.0930186905056143</v>
      </c>
      <c r="Q251" s="16">
        <f t="shared" si="53"/>
        <v>4.9037490119197003E-2</v>
      </c>
      <c r="R251" s="15">
        <f t="shared" si="54"/>
        <v>1.0930186905056143</v>
      </c>
      <c r="S251" s="16">
        <f t="shared" si="55"/>
        <v>9.3018690505614288</v>
      </c>
      <c r="AA251" s="9">
        <v>1.9</v>
      </c>
      <c r="AB251" s="9">
        <v>13.15</v>
      </c>
      <c r="AC251" s="9">
        <v>15.15</v>
      </c>
    </row>
    <row r="252" spans="1:29" x14ac:dyDescent="0.3">
      <c r="A252">
        <f t="shared" si="45"/>
        <v>250</v>
      </c>
      <c r="B252" s="7">
        <v>44771</v>
      </c>
      <c r="C252" s="8">
        <v>12.8049</v>
      </c>
      <c r="D252" s="34">
        <v>953.53130099999998</v>
      </c>
      <c r="E252" s="34">
        <v>0</v>
      </c>
      <c r="F252" s="34">
        <f t="shared" si="56"/>
        <v>101.24193791255095</v>
      </c>
      <c r="G252" s="35">
        <f t="shared" si="43"/>
        <v>953.53130099999998</v>
      </c>
      <c r="H252" s="12">
        <f t="shared" si="46"/>
        <v>0.35941119707516567</v>
      </c>
      <c r="I252" s="11">
        <f t="shared" si="47"/>
        <v>1.0112049496872475</v>
      </c>
      <c r="J252" s="12">
        <f t="shared" si="48"/>
        <v>1.1204949687247501</v>
      </c>
      <c r="K252" s="40">
        <f t="shared" si="49"/>
        <v>1054.7732389125508</v>
      </c>
      <c r="L252" s="42">
        <f t="shared" si="50"/>
        <v>0.32953659277368264</v>
      </c>
      <c r="M252" s="41">
        <f t="shared" si="51"/>
        <v>1.0131027562895016</v>
      </c>
      <c r="N252" s="42">
        <f t="shared" si="52"/>
        <v>1.3102756289501638</v>
      </c>
      <c r="O252" s="9">
        <v>13.15</v>
      </c>
      <c r="P252" s="15">
        <f t="shared" si="44"/>
        <v>1.093554679437972</v>
      </c>
      <c r="Q252" s="16">
        <f t="shared" si="53"/>
        <v>4.9037490119197003E-2</v>
      </c>
      <c r="R252" s="15">
        <f t="shared" si="54"/>
        <v>1.093554679437972</v>
      </c>
      <c r="S252" s="16">
        <f t="shared" si="55"/>
        <v>9.3554679437972013</v>
      </c>
      <c r="AA252" s="9">
        <v>1.9</v>
      </c>
      <c r="AB252" s="9">
        <v>13.15</v>
      </c>
      <c r="AC252" s="9">
        <v>15.15</v>
      </c>
    </row>
    <row r="253" spans="1:29" x14ac:dyDescent="0.3">
      <c r="A253">
        <f t="shared" si="45"/>
        <v>251</v>
      </c>
      <c r="B253" s="7">
        <v>44774</v>
      </c>
      <c r="C253" s="8">
        <v>12.683</v>
      </c>
      <c r="D253" s="34">
        <v>956.24508500000002</v>
      </c>
      <c r="E253" s="34">
        <v>0</v>
      </c>
      <c r="F253" s="34">
        <f t="shared" si="56"/>
        <v>101.2915844178513</v>
      </c>
      <c r="G253" s="35">
        <f t="shared" si="43"/>
        <v>956.24508500000002</v>
      </c>
      <c r="H253" s="12">
        <f t="shared" si="46"/>
        <v>0.28460355702575324</v>
      </c>
      <c r="I253" s="11">
        <f t="shared" si="47"/>
        <v>1.0140828749428779</v>
      </c>
      <c r="J253" s="12">
        <f t="shared" si="48"/>
        <v>1.4082874942877854</v>
      </c>
      <c r="K253" s="40">
        <f t="shared" si="49"/>
        <v>1057.5366694178513</v>
      </c>
      <c r="L253" s="42">
        <f t="shared" si="50"/>
        <v>0.26199285337855649</v>
      </c>
      <c r="M253" s="41">
        <f t="shared" si="51"/>
        <v>1.0157570131083613</v>
      </c>
      <c r="N253" s="42">
        <f t="shared" si="52"/>
        <v>1.5757013108361306</v>
      </c>
      <c r="O253" s="9">
        <v>13.15</v>
      </c>
      <c r="P253" s="15">
        <f t="shared" si="44"/>
        <v>1.0940909312058493</v>
      </c>
      <c r="Q253" s="16">
        <f t="shared" si="53"/>
        <v>4.9037490119197003E-2</v>
      </c>
      <c r="R253" s="15">
        <f t="shared" si="54"/>
        <v>1.0940909312058493</v>
      </c>
      <c r="S253" s="16">
        <f t="shared" si="55"/>
        <v>9.4090931205849326</v>
      </c>
      <c r="AA253" s="9">
        <v>1.9</v>
      </c>
      <c r="AB253" s="9">
        <v>13.15</v>
      </c>
      <c r="AC253" s="9">
        <v>15.15</v>
      </c>
    </row>
    <row r="254" spans="1:29" x14ac:dyDescent="0.3">
      <c r="A254">
        <f t="shared" si="45"/>
        <v>252</v>
      </c>
      <c r="B254" s="7">
        <v>44775</v>
      </c>
      <c r="C254" s="8">
        <v>12.8001</v>
      </c>
      <c r="D254" s="34">
        <v>954.53219799999999</v>
      </c>
      <c r="E254" s="34">
        <v>0</v>
      </c>
      <c r="F254" s="34">
        <f t="shared" ref="F254:F285" si="57">+(F253*(1+Q253/100))+E254</f>
        <v>101.34125526855178</v>
      </c>
      <c r="G254" s="35">
        <f t="shared" si="43"/>
        <v>954.53219799999999</v>
      </c>
      <c r="H254" s="12">
        <f t="shared" si="46"/>
        <v>-0.17912635859457238</v>
      </c>
      <c r="I254" s="11">
        <f t="shared" si="47"/>
        <v>1.0122663852158615</v>
      </c>
      <c r="J254" s="12">
        <f t="shared" si="48"/>
        <v>1.2266385215861542</v>
      </c>
      <c r="K254" s="40">
        <f t="shared" si="49"/>
        <v>1055.8734532685517</v>
      </c>
      <c r="L254" s="42">
        <f t="shared" si="50"/>
        <v>-0.15727266934537631</v>
      </c>
      <c r="M254" s="41">
        <f t="shared" si="51"/>
        <v>1.0141595049397829</v>
      </c>
      <c r="N254" s="42">
        <f t="shared" si="52"/>
        <v>1.4159504939782908</v>
      </c>
      <c r="O254" s="9">
        <v>13.15</v>
      </c>
      <c r="P254" s="15">
        <f t="shared" si="44"/>
        <v>1.0946274459381344</v>
      </c>
      <c r="Q254" s="16">
        <f t="shared" si="53"/>
        <v>4.9037490119197003E-2</v>
      </c>
      <c r="R254" s="15">
        <f t="shared" si="54"/>
        <v>1.0946274459381344</v>
      </c>
      <c r="S254" s="16">
        <f t="shared" si="55"/>
        <v>9.4627445938134436</v>
      </c>
      <c r="AA254" s="9">
        <v>1.9</v>
      </c>
      <c r="AB254" s="9">
        <v>13.15</v>
      </c>
      <c r="AC254" s="9">
        <v>15.15</v>
      </c>
    </row>
    <row r="255" spans="1:29" x14ac:dyDescent="0.3">
      <c r="A255">
        <f t="shared" si="45"/>
        <v>253</v>
      </c>
      <c r="B255" s="7">
        <v>44776</v>
      </c>
      <c r="C255" s="8">
        <v>12.6379</v>
      </c>
      <c r="D255" s="34">
        <v>957.98685899999998</v>
      </c>
      <c r="E255" s="34">
        <v>0</v>
      </c>
      <c r="F255" s="34">
        <f t="shared" si="57"/>
        <v>101.39095047659076</v>
      </c>
      <c r="G255" s="35">
        <f t="shared" si="43"/>
        <v>957.98685899999998</v>
      </c>
      <c r="H255" s="12">
        <f t="shared" si="46"/>
        <v>0.36192189296897492</v>
      </c>
      <c r="I255" s="11">
        <f t="shared" si="47"/>
        <v>1.0159299988791235</v>
      </c>
      <c r="J255" s="12">
        <f t="shared" si="48"/>
        <v>1.5929998879123497</v>
      </c>
      <c r="K255" s="40">
        <f t="shared" si="49"/>
        <v>1059.3778094765908</v>
      </c>
      <c r="L255" s="42">
        <f t="shared" si="50"/>
        <v>0.3318916861855925</v>
      </c>
      <c r="M255" s="41">
        <f t="shared" si="51"/>
        <v>1.0175254160213389</v>
      </c>
      <c r="N255" s="42">
        <f t="shared" si="52"/>
        <v>1.7525416021338946</v>
      </c>
      <c r="O255" s="9">
        <v>13.15</v>
      </c>
      <c r="P255" s="15">
        <f t="shared" si="44"/>
        <v>1.0951642237637784</v>
      </c>
      <c r="Q255" s="16">
        <f t="shared" si="53"/>
        <v>4.9037490119197003E-2</v>
      </c>
      <c r="R255" s="15">
        <f t="shared" si="54"/>
        <v>1.0951642237637784</v>
      </c>
      <c r="S255" s="16">
        <f t="shared" si="55"/>
        <v>9.5164223763778431</v>
      </c>
      <c r="AA255" s="9">
        <v>1.9</v>
      </c>
      <c r="AB255" s="9">
        <v>13.15</v>
      </c>
      <c r="AC255" s="9">
        <v>15.15</v>
      </c>
    </row>
    <row r="256" spans="1:29" x14ac:dyDescent="0.3">
      <c r="A256">
        <f t="shared" si="45"/>
        <v>254</v>
      </c>
      <c r="B256" s="7">
        <v>44777</v>
      </c>
      <c r="C256" s="8">
        <v>12.2272</v>
      </c>
      <c r="D256" s="34">
        <v>966.08529199999998</v>
      </c>
      <c r="E256" s="34">
        <v>0</v>
      </c>
      <c r="F256" s="34">
        <f t="shared" si="57"/>
        <v>101.44067005391248</v>
      </c>
      <c r="G256" s="35">
        <f t="shared" si="43"/>
        <v>966.08529199999998</v>
      </c>
      <c r="H256" s="12">
        <f t="shared" si="46"/>
        <v>0.84535950821429395</v>
      </c>
      <c r="I256" s="11">
        <f t="shared" si="47"/>
        <v>1.0245182597214495</v>
      </c>
      <c r="J256" s="12">
        <f t="shared" si="48"/>
        <v>2.4518259721449498</v>
      </c>
      <c r="K256" s="40">
        <f t="shared" si="49"/>
        <v>1067.5259620539125</v>
      </c>
      <c r="L256" s="42">
        <f t="shared" si="50"/>
        <v>0.76914510615881948</v>
      </c>
      <c r="M256" s="41">
        <f t="shared" si="51"/>
        <v>1.0253516629625892</v>
      </c>
      <c r="N256" s="42">
        <f t="shared" si="52"/>
        <v>2.5351662962589172</v>
      </c>
      <c r="O256" s="9">
        <v>13.65</v>
      </c>
      <c r="P256" s="15">
        <f t="shared" si="44"/>
        <v>1.0957012648117956</v>
      </c>
      <c r="Q256" s="16">
        <f t="shared" si="53"/>
        <v>4.9037490119197003E-2</v>
      </c>
      <c r="R256" s="15">
        <f t="shared" si="54"/>
        <v>1.0957012648117956</v>
      </c>
      <c r="S256" s="16">
        <f t="shared" si="55"/>
        <v>9.5701264811795639</v>
      </c>
      <c r="AA256" s="9">
        <v>1.9</v>
      </c>
      <c r="AB256" s="9">
        <v>13.65</v>
      </c>
      <c r="AC256" s="9">
        <v>15.65</v>
      </c>
    </row>
    <row r="257" spans="1:29" x14ac:dyDescent="0.3">
      <c r="A257">
        <f t="shared" si="45"/>
        <v>255</v>
      </c>
      <c r="B257" s="7">
        <v>44778</v>
      </c>
      <c r="C257" s="8">
        <v>12.226100000000001</v>
      </c>
      <c r="D257" s="34">
        <v>966.54820199999995</v>
      </c>
      <c r="E257" s="34">
        <v>0</v>
      </c>
      <c r="F257" s="34">
        <f t="shared" si="57"/>
        <v>101.49041401246701</v>
      </c>
      <c r="G257" s="35">
        <f t="shared" si="43"/>
        <v>966.54820199999995</v>
      </c>
      <c r="H257" s="12">
        <f t="shared" si="46"/>
        <v>4.7916059154751167E-2</v>
      </c>
      <c r="I257" s="11">
        <f t="shared" si="47"/>
        <v>1.0250091684968288</v>
      </c>
      <c r="J257" s="12">
        <f t="shared" si="48"/>
        <v>2.5009168496828771</v>
      </c>
      <c r="K257" s="40">
        <f t="shared" si="49"/>
        <v>1068.0386160124669</v>
      </c>
      <c r="L257" s="42">
        <f t="shared" si="50"/>
        <v>4.8022622097931844E-2</v>
      </c>
      <c r="M257" s="41">
        <f t="shared" si="51"/>
        <v>1.0258440637168686</v>
      </c>
      <c r="N257" s="42">
        <f t="shared" si="52"/>
        <v>2.5844063716868648</v>
      </c>
      <c r="O257" s="9">
        <v>13.65</v>
      </c>
      <c r="P257" s="15">
        <f t="shared" si="44"/>
        <v>1.0962577499791517</v>
      </c>
      <c r="Q257" s="16">
        <f t="shared" si="53"/>
        <v>5.0788037326188196E-2</v>
      </c>
      <c r="R257" s="15">
        <f t="shared" si="54"/>
        <v>1.0962577499791517</v>
      </c>
      <c r="S257" s="16">
        <f t="shared" si="55"/>
        <v>9.6257749979151708</v>
      </c>
      <c r="AA257" s="9">
        <v>1.9</v>
      </c>
      <c r="AB257" s="9">
        <v>13.65</v>
      </c>
      <c r="AC257" s="9">
        <v>15.65</v>
      </c>
    </row>
    <row r="258" spans="1:29" x14ac:dyDescent="0.3">
      <c r="A258">
        <f t="shared" si="45"/>
        <v>256</v>
      </c>
      <c r="B258" s="7">
        <v>44781</v>
      </c>
      <c r="C258" s="8">
        <v>11.982799999999999</v>
      </c>
      <c r="D258" s="34">
        <v>971.55166199999996</v>
      </c>
      <c r="E258" s="34">
        <v>0</v>
      </c>
      <c r="F258" s="34">
        <f t="shared" si="57"/>
        <v>101.54195900181817</v>
      </c>
      <c r="G258" s="35">
        <f t="shared" si="43"/>
        <v>971.55166199999996</v>
      </c>
      <c r="H258" s="12">
        <f t="shared" si="46"/>
        <v>0.51766274973630289</v>
      </c>
      <c r="I258" s="11">
        <f t="shared" si="47"/>
        <v>1.0303152591435187</v>
      </c>
      <c r="J258" s="12">
        <f t="shared" si="48"/>
        <v>3.0315259143518736</v>
      </c>
      <c r="K258" s="40">
        <f t="shared" si="49"/>
        <v>1073.0936210018181</v>
      </c>
      <c r="L258" s="42">
        <f t="shared" si="50"/>
        <v>0.47329796072581587</v>
      </c>
      <c r="M258" s="41">
        <f t="shared" si="51"/>
        <v>1.0306993627506675</v>
      </c>
      <c r="N258" s="42">
        <f t="shared" si="52"/>
        <v>3.0699362750667536</v>
      </c>
      <c r="O258" s="9">
        <v>13.65</v>
      </c>
      <c r="P258" s="15">
        <f t="shared" si="44"/>
        <v>1.0968145177744024</v>
      </c>
      <c r="Q258" s="16">
        <f t="shared" si="53"/>
        <v>5.0788037326188196E-2</v>
      </c>
      <c r="R258" s="15">
        <f t="shared" si="54"/>
        <v>1.0968145177744024</v>
      </c>
      <c r="S258" s="16">
        <f t="shared" si="55"/>
        <v>9.6814517774402411</v>
      </c>
      <c r="AA258" s="9">
        <v>1.9</v>
      </c>
      <c r="AB258" s="9">
        <v>13.65</v>
      </c>
      <c r="AC258" s="9">
        <v>15.65</v>
      </c>
    </row>
    <row r="259" spans="1:29" x14ac:dyDescent="0.3">
      <c r="A259">
        <f t="shared" si="45"/>
        <v>257</v>
      </c>
      <c r="B259" s="7">
        <v>44782</v>
      </c>
      <c r="C259" s="8">
        <v>12.037000000000001</v>
      </c>
      <c r="D259" s="34">
        <v>970.97061900000006</v>
      </c>
      <c r="E259" s="34">
        <v>0</v>
      </c>
      <c r="F259" s="34">
        <f t="shared" si="57"/>
        <v>101.59353016985776</v>
      </c>
      <c r="G259" s="35">
        <f t="shared" si="43"/>
        <v>970.97061900000006</v>
      </c>
      <c r="H259" s="12">
        <f t="shared" si="46"/>
        <v>-5.9805671970525331E-2</v>
      </c>
      <c r="I259" s="11">
        <f t="shared" si="47"/>
        <v>1.0296990721793731</v>
      </c>
      <c r="J259" s="12">
        <f t="shared" si="48"/>
        <v>2.9699072179373065</v>
      </c>
      <c r="K259" s="40">
        <f t="shared" si="49"/>
        <v>1072.5641491698577</v>
      </c>
      <c r="L259" s="42">
        <f t="shared" si="50"/>
        <v>-4.9340693262722723E-2</v>
      </c>
      <c r="M259" s="41">
        <f t="shared" si="51"/>
        <v>1.0301908085396319</v>
      </c>
      <c r="N259" s="42">
        <f t="shared" si="52"/>
        <v>3.0190808539631853</v>
      </c>
      <c r="O259" s="9">
        <v>13.65</v>
      </c>
      <c r="P259" s="15">
        <f t="shared" si="44"/>
        <v>1.0973715683410887</v>
      </c>
      <c r="Q259" s="16">
        <f t="shared" si="53"/>
        <v>5.0788037326188196E-2</v>
      </c>
      <c r="R259" s="15">
        <f t="shared" si="54"/>
        <v>1.0973715683410887</v>
      </c>
      <c r="S259" s="16">
        <f t="shared" si="55"/>
        <v>9.7371568341088732</v>
      </c>
      <c r="AA259" s="9">
        <v>1.9</v>
      </c>
      <c r="AB259" s="9">
        <v>13.65</v>
      </c>
      <c r="AC259" s="9">
        <v>15.65</v>
      </c>
    </row>
    <row r="260" spans="1:29" x14ac:dyDescent="0.3">
      <c r="A260">
        <f t="shared" si="45"/>
        <v>258</v>
      </c>
      <c r="B260" s="7">
        <v>44783</v>
      </c>
      <c r="C260" s="8">
        <v>12.0053</v>
      </c>
      <c r="D260" s="34">
        <v>972.00272199999995</v>
      </c>
      <c r="E260" s="34">
        <v>0</v>
      </c>
      <c r="F260" s="34">
        <f t="shared" si="57"/>
        <v>101.64512752988142</v>
      </c>
      <c r="G260" s="35">
        <f t="shared" ref="G260:G314" si="58">+D260+E260</f>
        <v>972.00272199999995</v>
      </c>
      <c r="H260" s="12">
        <f t="shared" si="46"/>
        <v>0.10629600729452626</v>
      </c>
      <c r="I260" s="11">
        <f t="shared" si="47"/>
        <v>1.0307936011802485</v>
      </c>
      <c r="J260" s="12">
        <f t="shared" si="48"/>
        <v>3.0793601180248542</v>
      </c>
      <c r="K260" s="40">
        <f t="shared" si="49"/>
        <v>1073.6478495298813</v>
      </c>
      <c r="L260" s="42">
        <f t="shared" si="50"/>
        <v>0.10103827923602093</v>
      </c>
      <c r="M260" s="41">
        <f t="shared" si="51"/>
        <v>1.0312316956054279</v>
      </c>
      <c r="N260" s="42">
        <f t="shared" si="52"/>
        <v>3.1231695605427934</v>
      </c>
      <c r="O260" s="9">
        <v>13.65</v>
      </c>
      <c r="P260" s="15">
        <f t="shared" ref="P260:P314" si="59">+((O259/100+1)^(1/252))*P259</f>
        <v>1.0979289018228249</v>
      </c>
      <c r="Q260" s="16">
        <f t="shared" si="53"/>
        <v>5.0788037326188196E-2</v>
      </c>
      <c r="R260" s="15">
        <f t="shared" si="54"/>
        <v>1.0979289018228249</v>
      </c>
      <c r="S260" s="16">
        <f t="shared" si="55"/>
        <v>9.7928901822824876</v>
      </c>
      <c r="AA260" s="9">
        <v>1.9</v>
      </c>
      <c r="AB260" s="9">
        <v>13.65</v>
      </c>
      <c r="AC260" s="9">
        <v>15.65</v>
      </c>
    </row>
    <row r="261" spans="1:29" x14ac:dyDescent="0.3">
      <c r="A261">
        <f t="shared" ref="A261:A314" si="60">+A260+1</f>
        <v>259</v>
      </c>
      <c r="B261" s="7">
        <v>44784</v>
      </c>
      <c r="C261" s="8">
        <v>12.0832</v>
      </c>
      <c r="D261" s="34">
        <v>970.98326999999995</v>
      </c>
      <c r="E261" s="34">
        <v>0</v>
      </c>
      <c r="F261" s="34">
        <f t="shared" si="57"/>
        <v>101.69675109519154</v>
      </c>
      <c r="G261" s="35">
        <f t="shared" si="58"/>
        <v>970.98326999999995</v>
      </c>
      <c r="H261" s="12">
        <f t="shared" ref="H261:H314" si="61">+(G261/D260-1)*100</f>
        <v>-0.10488159929247232</v>
      </c>
      <c r="I261" s="11">
        <f t="shared" ref="I261:I314" si="62">+(1+H261/100)*I260</f>
        <v>1.0297124883659263</v>
      </c>
      <c r="J261" s="12">
        <f t="shared" ref="J261:J314" si="63">+(I261-1)*100</f>
        <v>2.9712488365926326</v>
      </c>
      <c r="K261" s="40">
        <f t="shared" ref="K261:K314" si="64">+D261+F261</f>
        <v>1072.6800210951915</v>
      </c>
      <c r="L261" s="42">
        <f t="shared" ref="L261:L314" si="65">+(K261/K260-1)*100</f>
        <v>-9.0143936404629699E-2</v>
      </c>
      <c r="M261" s="41">
        <f t="shared" ref="M261:M314" si="66">+(1+L261/100)*M260</f>
        <v>1.0303021027615571</v>
      </c>
      <c r="N261" s="42">
        <f t="shared" ref="N261:N314" si="67">+(M261-1)*100</f>
        <v>3.0302102761557093</v>
      </c>
      <c r="O261" s="9">
        <v>13.65</v>
      </c>
      <c r="P261" s="15">
        <f t="shared" si="59"/>
        <v>1.0984865183632977</v>
      </c>
      <c r="Q261" s="16">
        <f t="shared" ref="Q261:Q314" si="68">+(P261/P260-1)*100</f>
        <v>5.0788037326188196E-2</v>
      </c>
      <c r="R261" s="15">
        <f t="shared" ref="R261:R314" si="69">+(1+Q261/100)*R260</f>
        <v>1.0984865183632977</v>
      </c>
      <c r="S261" s="16">
        <f t="shared" ref="S261:S314" si="70">+(R261-1)*100</f>
        <v>9.8486518363297684</v>
      </c>
      <c r="AA261" s="9">
        <v>1.9</v>
      </c>
      <c r="AB261" s="9">
        <v>13.65</v>
      </c>
      <c r="AC261" s="9">
        <v>15.65</v>
      </c>
    </row>
    <row r="262" spans="1:29" x14ac:dyDescent="0.3">
      <c r="A262">
        <f t="shared" si="60"/>
        <v>260</v>
      </c>
      <c r="B262" s="7">
        <v>44785</v>
      </c>
      <c r="C262" s="8">
        <v>11.9222</v>
      </c>
      <c r="D262" s="34">
        <v>974.433356</v>
      </c>
      <c r="E262" s="34">
        <v>0</v>
      </c>
      <c r="F262" s="34">
        <f t="shared" si="57"/>
        <v>101.74840087909729</v>
      </c>
      <c r="G262" s="35">
        <f t="shared" si="58"/>
        <v>974.433356</v>
      </c>
      <c r="H262" s="12">
        <f t="shared" si="61"/>
        <v>0.35531878937522521</v>
      </c>
      <c r="I262" s="11">
        <f t="shared" si="62"/>
        <v>1.0333712503136336</v>
      </c>
      <c r="J262" s="12">
        <f t="shared" si="63"/>
        <v>3.3371250313633638</v>
      </c>
      <c r="K262" s="40">
        <f t="shared" si="64"/>
        <v>1076.1817568790973</v>
      </c>
      <c r="L262" s="42">
        <f t="shared" si="65"/>
        <v>0.32644737620177722</v>
      </c>
      <c r="M262" s="41">
        <f t="shared" si="66"/>
        <v>1.0336654969429739</v>
      </c>
      <c r="N262" s="42">
        <f t="shared" si="67"/>
        <v>3.3665496942973938</v>
      </c>
      <c r="O262" s="9">
        <v>13.65</v>
      </c>
      <c r="P262" s="15">
        <f t="shared" si="59"/>
        <v>1.0990444181062673</v>
      </c>
      <c r="Q262" s="16">
        <f t="shared" si="68"/>
        <v>5.0788037326188196E-2</v>
      </c>
      <c r="R262" s="15">
        <f t="shared" si="69"/>
        <v>1.0990444181062673</v>
      </c>
      <c r="S262" s="16">
        <f t="shared" si="70"/>
        <v>9.9044418106267287</v>
      </c>
      <c r="AA262" s="9">
        <v>1.9</v>
      </c>
      <c r="AB262" s="9">
        <v>13.65</v>
      </c>
      <c r="AC262" s="9">
        <v>15.65</v>
      </c>
    </row>
    <row r="263" spans="1:29" x14ac:dyDescent="0.3">
      <c r="A263">
        <f t="shared" si="60"/>
        <v>261</v>
      </c>
      <c r="B263" s="7">
        <v>44788</v>
      </c>
      <c r="C263" s="8">
        <v>11.7822</v>
      </c>
      <c r="D263" s="34">
        <v>977.49470199999996</v>
      </c>
      <c r="E263" s="34">
        <v>0</v>
      </c>
      <c r="F263" s="34">
        <f t="shared" si="57"/>
        <v>101.80007689491457</v>
      </c>
      <c r="G263" s="35">
        <f t="shared" si="58"/>
        <v>977.49470199999996</v>
      </c>
      <c r="H263" s="12">
        <f t="shared" si="61"/>
        <v>0.3141667904890566</v>
      </c>
      <c r="I263" s="11">
        <f t="shared" si="62"/>
        <v>1.0366177596045807</v>
      </c>
      <c r="J263" s="12">
        <f t="shared" si="63"/>
        <v>3.6617759604580691</v>
      </c>
      <c r="K263" s="40">
        <f t="shared" si="64"/>
        <v>1079.2947788949145</v>
      </c>
      <c r="L263" s="42">
        <f t="shared" si="65"/>
        <v>0.28926545129746017</v>
      </c>
      <c r="M263" s="41">
        <f t="shared" si="66"/>
        <v>1.0366555341076122</v>
      </c>
      <c r="N263" s="42">
        <f t="shared" si="67"/>
        <v>3.6655534107612242</v>
      </c>
      <c r="O263" s="9">
        <v>13.65</v>
      </c>
      <c r="P263" s="15">
        <f t="shared" si="59"/>
        <v>1.0996026011955664</v>
      </c>
      <c r="Q263" s="16">
        <f t="shared" si="68"/>
        <v>5.0788037326188196E-2</v>
      </c>
      <c r="R263" s="15">
        <f t="shared" si="69"/>
        <v>1.0996026011955664</v>
      </c>
      <c r="S263" s="16">
        <f t="shared" si="70"/>
        <v>9.96026011955664</v>
      </c>
      <c r="AA263" s="9">
        <v>1.9</v>
      </c>
      <c r="AB263" s="9">
        <v>13.65</v>
      </c>
      <c r="AC263" s="9">
        <v>15.65</v>
      </c>
    </row>
    <row r="264" spans="1:29" x14ac:dyDescent="0.3">
      <c r="A264">
        <f t="shared" si="60"/>
        <v>262</v>
      </c>
      <c r="B264" s="7">
        <v>44789</v>
      </c>
      <c r="C264" s="8">
        <v>11.831899999999999</v>
      </c>
      <c r="D264" s="34">
        <v>976.99478699999997</v>
      </c>
      <c r="E264" s="34">
        <v>0</v>
      </c>
      <c r="F264" s="34">
        <f t="shared" si="57"/>
        <v>101.85177915596604</v>
      </c>
      <c r="G264" s="35">
        <f t="shared" si="58"/>
        <v>976.99478699999997</v>
      </c>
      <c r="H264" s="12">
        <f t="shared" si="61"/>
        <v>-5.1142476678101012E-2</v>
      </c>
      <c r="I264" s="11">
        <f t="shared" si="62"/>
        <v>1.0360876076086338</v>
      </c>
      <c r="J264" s="12">
        <f t="shared" si="63"/>
        <v>3.6087607608633832</v>
      </c>
      <c r="K264" s="40">
        <f t="shared" si="64"/>
        <v>1078.846566155966</v>
      </c>
      <c r="L264" s="42">
        <f t="shared" si="65"/>
        <v>-4.1528296783521768E-2</v>
      </c>
      <c r="M264" s="41">
        <f t="shared" si="66"/>
        <v>1.0362250287207853</v>
      </c>
      <c r="N264" s="42">
        <f t="shared" si="67"/>
        <v>3.6225028720785257</v>
      </c>
      <c r="O264" s="9">
        <v>13.65</v>
      </c>
      <c r="P264" s="15">
        <f t="shared" si="59"/>
        <v>1.1001610677751013</v>
      </c>
      <c r="Q264" s="16">
        <f t="shared" si="68"/>
        <v>5.0788037326188196E-2</v>
      </c>
      <c r="R264" s="15">
        <f t="shared" si="69"/>
        <v>1.1001610677751013</v>
      </c>
      <c r="S264" s="16">
        <f t="shared" si="70"/>
        <v>10.016106777510124</v>
      </c>
      <c r="AA264" s="9">
        <v>1.9</v>
      </c>
      <c r="AB264" s="9">
        <v>13.65</v>
      </c>
      <c r="AC264" s="9">
        <v>15.65</v>
      </c>
    </row>
    <row r="265" spans="1:29" x14ac:dyDescent="0.3">
      <c r="A265">
        <f t="shared" si="60"/>
        <v>263</v>
      </c>
      <c r="B265" s="7">
        <v>44790</v>
      </c>
      <c r="C265" s="8">
        <v>12.011200000000001</v>
      </c>
      <c r="D265" s="34">
        <v>974.08188500000006</v>
      </c>
      <c r="E265" s="34">
        <v>0</v>
      </c>
      <c r="F265" s="34">
        <f t="shared" si="57"/>
        <v>101.90350767558117</v>
      </c>
      <c r="G265" s="35">
        <f t="shared" si="58"/>
        <v>974.08188500000006</v>
      </c>
      <c r="H265" s="12">
        <f t="shared" si="61"/>
        <v>-0.29814918551862579</v>
      </c>
      <c r="I265" s="11">
        <f t="shared" si="62"/>
        <v>1.0329985208452892</v>
      </c>
      <c r="J265" s="12">
        <f t="shared" si="63"/>
        <v>3.2998520845289203</v>
      </c>
      <c r="K265" s="40">
        <f t="shared" si="64"/>
        <v>1075.9853926755811</v>
      </c>
      <c r="L265" s="42">
        <f t="shared" si="65"/>
        <v>-0.2652067096602595</v>
      </c>
      <c r="M265" s="41">
        <f t="shared" si="66"/>
        <v>1.0334768904174387</v>
      </c>
      <c r="N265" s="42">
        <f t="shared" si="67"/>
        <v>3.3476890417438732</v>
      </c>
      <c r="O265" s="9">
        <v>13.65</v>
      </c>
      <c r="P265" s="15">
        <f t="shared" si="59"/>
        <v>1.1007198179888511</v>
      </c>
      <c r="Q265" s="16">
        <f t="shared" si="68"/>
        <v>5.0788037326188196E-2</v>
      </c>
      <c r="R265" s="15">
        <f t="shared" si="69"/>
        <v>1.1007198179888511</v>
      </c>
      <c r="S265" s="16">
        <f t="shared" si="70"/>
        <v>10.07198179888511</v>
      </c>
      <c r="AA265" s="9">
        <v>1.9</v>
      </c>
      <c r="AB265" s="9">
        <v>13.65</v>
      </c>
      <c r="AC265" s="9">
        <v>15.65</v>
      </c>
    </row>
    <row r="266" spans="1:29" x14ac:dyDescent="0.3">
      <c r="A266">
        <f t="shared" si="60"/>
        <v>264</v>
      </c>
      <c r="B266" s="7">
        <v>44791</v>
      </c>
      <c r="C266" s="8">
        <v>12.165699999999999</v>
      </c>
      <c r="D266" s="34">
        <v>971.65484600000002</v>
      </c>
      <c r="E266" s="34">
        <v>0</v>
      </c>
      <c r="F266" s="34">
        <f t="shared" si="57"/>
        <v>101.95526246709613</v>
      </c>
      <c r="G266" s="35">
        <f t="shared" si="58"/>
        <v>971.65484600000002</v>
      </c>
      <c r="H266" s="12">
        <f t="shared" si="61"/>
        <v>-0.24916170163661322</v>
      </c>
      <c r="I266" s="11">
        <f t="shared" si="62"/>
        <v>1.0304246841528701</v>
      </c>
      <c r="J266" s="12">
        <f t="shared" si="63"/>
        <v>3.0424684152870141</v>
      </c>
      <c r="K266" s="40">
        <f t="shared" si="64"/>
        <v>1073.6101084670961</v>
      </c>
      <c r="L266" s="42">
        <f t="shared" si="65"/>
        <v>-0.22075431735913975</v>
      </c>
      <c r="M266" s="41">
        <f t="shared" si="66"/>
        <v>1.0311954455629333</v>
      </c>
      <c r="N266" s="42">
        <f t="shared" si="67"/>
        <v>3.1195445562933299</v>
      </c>
      <c r="O266" s="9">
        <v>13.65</v>
      </c>
      <c r="P266" s="15">
        <f t="shared" si="59"/>
        <v>1.1012788519808681</v>
      </c>
      <c r="Q266" s="16">
        <f t="shared" si="68"/>
        <v>5.0788037326188196E-2</v>
      </c>
      <c r="R266" s="15">
        <f t="shared" si="69"/>
        <v>1.1012788519808681</v>
      </c>
      <c r="S266" s="16">
        <f t="shared" si="70"/>
        <v>10.127885198086805</v>
      </c>
      <c r="AA266" s="9">
        <v>1.9</v>
      </c>
      <c r="AB266" s="9">
        <v>13.65</v>
      </c>
      <c r="AC266" s="9">
        <v>15.65</v>
      </c>
    </row>
    <row r="267" spans="1:29" x14ac:dyDescent="0.3">
      <c r="A267">
        <f t="shared" si="60"/>
        <v>265</v>
      </c>
      <c r="B267" s="7">
        <v>44792</v>
      </c>
      <c r="C267" s="8">
        <v>12.28</v>
      </c>
      <c r="D267" s="34">
        <v>969.98890200000005</v>
      </c>
      <c r="E267" s="34">
        <v>0</v>
      </c>
      <c r="F267" s="34">
        <f t="shared" si="57"/>
        <v>102.00704354385394</v>
      </c>
      <c r="G267" s="35">
        <f t="shared" si="58"/>
        <v>969.98890200000005</v>
      </c>
      <c r="H267" s="12">
        <f t="shared" si="61"/>
        <v>-0.17145429849478866</v>
      </c>
      <c r="I267" s="11">
        <f t="shared" si="62"/>
        <v>1.0286579767391386</v>
      </c>
      <c r="J267" s="12">
        <f t="shared" si="63"/>
        <v>2.8657976739138613</v>
      </c>
      <c r="K267" s="40">
        <f t="shared" si="64"/>
        <v>1071.9959455438541</v>
      </c>
      <c r="L267" s="42">
        <f t="shared" si="65"/>
        <v>-0.15034908022119042</v>
      </c>
      <c r="M267" s="41">
        <f t="shared" si="66"/>
        <v>1.0296450526952465</v>
      </c>
      <c r="N267" s="42">
        <f t="shared" si="67"/>
        <v>2.9645052695246532</v>
      </c>
      <c r="O267" s="9">
        <v>13.65</v>
      </c>
      <c r="P267" s="15">
        <f t="shared" si="59"/>
        <v>1.1018381698952775</v>
      </c>
      <c r="Q267" s="16">
        <f t="shared" si="68"/>
        <v>5.0788037326188196E-2</v>
      </c>
      <c r="R267" s="15">
        <f t="shared" si="69"/>
        <v>1.1018381698952775</v>
      </c>
      <c r="S267" s="16">
        <f t="shared" si="70"/>
        <v>10.183816989527749</v>
      </c>
      <c r="AA267" s="9">
        <v>1.9</v>
      </c>
      <c r="AB267" s="9">
        <v>13.65</v>
      </c>
      <c r="AC267" s="9">
        <v>15.65</v>
      </c>
    </row>
    <row r="268" spans="1:29" x14ac:dyDescent="0.3">
      <c r="A268">
        <f t="shared" si="60"/>
        <v>266</v>
      </c>
      <c r="B268" s="7">
        <v>44795</v>
      </c>
      <c r="C268" s="8">
        <v>12.2415</v>
      </c>
      <c r="D268" s="34">
        <v>971.14333999999997</v>
      </c>
      <c r="E268" s="34">
        <v>0</v>
      </c>
      <c r="F268" s="34">
        <f t="shared" si="57"/>
        <v>102.05885091920433</v>
      </c>
      <c r="G268" s="35">
        <f t="shared" si="58"/>
        <v>971.14333999999997</v>
      </c>
      <c r="H268" s="12">
        <f t="shared" si="61"/>
        <v>0.1190155884896793</v>
      </c>
      <c r="I268" s="11">
        <f t="shared" si="62"/>
        <v>1.0298822400837007</v>
      </c>
      <c r="J268" s="12">
        <f t="shared" si="63"/>
        <v>2.9882240083700662</v>
      </c>
      <c r="K268" s="40">
        <f t="shared" si="64"/>
        <v>1073.2021909192042</v>
      </c>
      <c r="L268" s="42">
        <f t="shared" si="65"/>
        <v>0.11252331507076718</v>
      </c>
      <c r="M268" s="41">
        <f t="shared" si="66"/>
        <v>1.0308036434420014</v>
      </c>
      <c r="N268" s="42">
        <f t="shared" si="67"/>
        <v>3.0803643442001372</v>
      </c>
      <c r="O268" s="9">
        <v>13.65</v>
      </c>
      <c r="P268" s="15">
        <f t="shared" si="59"/>
        <v>1.1023977718762781</v>
      </c>
      <c r="Q268" s="16">
        <f t="shared" si="68"/>
        <v>5.0788037326188196E-2</v>
      </c>
      <c r="R268" s="15">
        <f t="shared" si="69"/>
        <v>1.1023977718762781</v>
      </c>
      <c r="S268" s="16">
        <f t="shared" si="70"/>
        <v>10.239777187627809</v>
      </c>
      <c r="AA268" s="9">
        <v>1.9</v>
      </c>
      <c r="AB268" s="9">
        <v>13.65</v>
      </c>
      <c r="AC268" s="9">
        <v>15.65</v>
      </c>
    </row>
    <row r="269" spans="1:29" x14ac:dyDescent="0.3">
      <c r="A269">
        <f t="shared" si="60"/>
        <v>267</v>
      </c>
      <c r="B269" s="7">
        <v>44796</v>
      </c>
      <c r="C269" s="8">
        <v>12.044499999999999</v>
      </c>
      <c r="D269" s="34">
        <v>975.22114499999998</v>
      </c>
      <c r="E269" s="34">
        <v>0</v>
      </c>
      <c r="F269" s="34">
        <f t="shared" si="57"/>
        <v>102.11068460650385</v>
      </c>
      <c r="G269" s="35">
        <f t="shared" si="58"/>
        <v>975.22114499999998</v>
      </c>
      <c r="H269" s="12">
        <f t="shared" si="61"/>
        <v>0.41989733462004519</v>
      </c>
      <c r="I269" s="11">
        <f t="shared" si="62"/>
        <v>1.0342066881595373</v>
      </c>
      <c r="J269" s="12">
        <f t="shared" si="63"/>
        <v>3.4206688159537313</v>
      </c>
      <c r="K269" s="40">
        <f t="shared" si="64"/>
        <v>1077.3318296065038</v>
      </c>
      <c r="L269" s="42">
        <f t="shared" si="65"/>
        <v>0.38479596130553961</v>
      </c>
      <c r="M269" s="41">
        <f t="shared" si="66"/>
        <v>1.0347701342309565</v>
      </c>
      <c r="N269" s="42">
        <f t="shared" si="67"/>
        <v>3.477013423095654</v>
      </c>
      <c r="O269" s="9">
        <v>13.65</v>
      </c>
      <c r="P269" s="15">
        <f t="shared" si="59"/>
        <v>1.1029576580681417</v>
      </c>
      <c r="Q269" s="16">
        <f t="shared" si="68"/>
        <v>5.0788037326188196E-2</v>
      </c>
      <c r="R269" s="15">
        <f t="shared" si="69"/>
        <v>1.1029576580681417</v>
      </c>
      <c r="S269" s="16">
        <f t="shared" si="70"/>
        <v>10.295765806814172</v>
      </c>
      <c r="AA269" s="9">
        <v>1.9</v>
      </c>
      <c r="AB269" s="9">
        <v>13.65</v>
      </c>
      <c r="AC269" s="9">
        <v>15.65</v>
      </c>
    </row>
    <row r="270" spans="1:29" x14ac:dyDescent="0.3">
      <c r="A270">
        <f t="shared" si="60"/>
        <v>268</v>
      </c>
      <c r="B270" s="7">
        <v>44797</v>
      </c>
      <c r="C270" s="8">
        <v>12.1586</v>
      </c>
      <c r="D270" s="34">
        <v>973.55780500000003</v>
      </c>
      <c r="E270" s="34">
        <v>0</v>
      </c>
      <c r="F270" s="34">
        <f t="shared" si="57"/>
        <v>102.16254461911583</v>
      </c>
      <c r="G270" s="35">
        <f t="shared" si="58"/>
        <v>973.55780500000003</v>
      </c>
      <c r="H270" s="12">
        <f t="shared" si="61"/>
        <v>-0.17056028866149209</v>
      </c>
      <c r="I270" s="11">
        <f t="shared" si="62"/>
        <v>1.0324427422468558</v>
      </c>
      <c r="J270" s="12">
        <f t="shared" si="63"/>
        <v>3.2442742246855838</v>
      </c>
      <c r="K270" s="40">
        <f t="shared" si="64"/>
        <v>1075.720349619116</v>
      </c>
      <c r="L270" s="42">
        <f t="shared" si="65"/>
        <v>-0.14958065315645586</v>
      </c>
      <c r="M270" s="41">
        <f t="shared" si="66"/>
        <v>1.033222318305506</v>
      </c>
      <c r="N270" s="42">
        <f t="shared" si="67"/>
        <v>3.3222318305506038</v>
      </c>
      <c r="O270" s="9">
        <v>13.65</v>
      </c>
      <c r="P270" s="15">
        <f t="shared" si="59"/>
        <v>1.1035178286152134</v>
      </c>
      <c r="Q270" s="16">
        <f t="shared" si="68"/>
        <v>5.0788037326188196E-2</v>
      </c>
      <c r="R270" s="15">
        <f t="shared" si="69"/>
        <v>1.1035178286152134</v>
      </c>
      <c r="S270" s="16">
        <f t="shared" si="70"/>
        <v>10.351782861521341</v>
      </c>
      <c r="AA270" s="9">
        <v>1.9</v>
      </c>
      <c r="AB270" s="9">
        <v>13.65</v>
      </c>
      <c r="AC270" s="9">
        <v>15.65</v>
      </c>
    </row>
    <row r="271" spans="1:29" x14ac:dyDescent="0.3">
      <c r="A271">
        <f t="shared" si="60"/>
        <v>269</v>
      </c>
      <c r="B271" s="7">
        <v>44798</v>
      </c>
      <c r="C271" s="8">
        <v>12.320600000000001</v>
      </c>
      <c r="D271" s="34">
        <v>971.03072699999996</v>
      </c>
      <c r="E271" s="34">
        <v>0</v>
      </c>
      <c r="F271" s="34">
        <f t="shared" si="57"/>
        <v>102.21443097041038</v>
      </c>
      <c r="G271" s="35">
        <f t="shared" si="58"/>
        <v>971.03072699999996</v>
      </c>
      <c r="H271" s="12">
        <f t="shared" si="61"/>
        <v>-0.2595714385957848</v>
      </c>
      <c r="I271" s="11">
        <f t="shared" si="62"/>
        <v>1.029762815768128</v>
      </c>
      <c r="J271" s="12">
        <f t="shared" si="63"/>
        <v>2.9762815768128004</v>
      </c>
      <c r="K271" s="40">
        <f t="shared" si="64"/>
        <v>1073.2451579704102</v>
      </c>
      <c r="L271" s="42">
        <f t="shared" si="65"/>
        <v>-0.23009620014924348</v>
      </c>
      <c r="M271" s="41">
        <f t="shared" si="66"/>
        <v>1.0308449130119912</v>
      </c>
      <c r="N271" s="42">
        <f t="shared" si="67"/>
        <v>3.0844913011991215</v>
      </c>
      <c r="O271" s="9">
        <v>13.65</v>
      </c>
      <c r="P271" s="15">
        <f t="shared" si="59"/>
        <v>1.1040782836619116</v>
      </c>
      <c r="Q271" s="16">
        <f t="shared" si="68"/>
        <v>5.0788037326188196E-2</v>
      </c>
      <c r="R271" s="15">
        <f t="shared" si="69"/>
        <v>1.1040782836619116</v>
      </c>
      <c r="S271" s="16">
        <f t="shared" si="70"/>
        <v>10.407828366191163</v>
      </c>
      <c r="AA271" s="9">
        <v>1.9</v>
      </c>
      <c r="AB271" s="9">
        <v>13.65</v>
      </c>
      <c r="AC271" s="9">
        <v>15.65</v>
      </c>
    </row>
    <row r="272" spans="1:29" x14ac:dyDescent="0.3">
      <c r="A272">
        <f t="shared" si="60"/>
        <v>270</v>
      </c>
      <c r="B272" s="7">
        <v>44799</v>
      </c>
      <c r="C272" s="8">
        <v>12.1897</v>
      </c>
      <c r="D272" s="34">
        <v>973.87426400000004</v>
      </c>
      <c r="E272" s="34">
        <v>0</v>
      </c>
      <c r="F272" s="34">
        <f t="shared" si="57"/>
        <v>102.26634367376438</v>
      </c>
      <c r="G272" s="35">
        <f t="shared" si="58"/>
        <v>973.87426400000004</v>
      </c>
      <c r="H272" s="12">
        <f t="shared" si="61"/>
        <v>0.29283697425159794</v>
      </c>
      <c r="I272" s="11">
        <f t="shared" si="62"/>
        <v>1.0327783420397914</v>
      </c>
      <c r="J272" s="12">
        <f t="shared" si="63"/>
        <v>3.2778342039791353</v>
      </c>
      <c r="K272" s="40">
        <f t="shared" si="64"/>
        <v>1076.1406076737644</v>
      </c>
      <c r="L272" s="42">
        <f t="shared" si="65"/>
        <v>0.26978455778265964</v>
      </c>
      <c r="M272" s="41">
        <f t="shared" si="66"/>
        <v>1.0336259734019857</v>
      </c>
      <c r="N272" s="42">
        <f t="shared" si="67"/>
        <v>3.3625973401985698</v>
      </c>
      <c r="O272" s="9">
        <v>13.65</v>
      </c>
      <c r="P272" s="15">
        <f t="shared" si="59"/>
        <v>1.1046390233527281</v>
      </c>
      <c r="Q272" s="16">
        <f t="shared" si="68"/>
        <v>5.0788037326188196E-2</v>
      </c>
      <c r="R272" s="15">
        <f t="shared" si="69"/>
        <v>1.1046390233527281</v>
      </c>
      <c r="S272" s="16">
        <f t="shared" si="70"/>
        <v>10.463902335272813</v>
      </c>
      <c r="AA272" s="9">
        <v>1.9</v>
      </c>
      <c r="AB272" s="9">
        <v>13.65</v>
      </c>
      <c r="AC272" s="9">
        <v>15.65</v>
      </c>
    </row>
    <row r="273" spans="1:29" x14ac:dyDescent="0.3">
      <c r="A273">
        <f t="shared" si="60"/>
        <v>271</v>
      </c>
      <c r="B273" s="7">
        <v>44802</v>
      </c>
      <c r="C273" s="8">
        <v>12.307700000000001</v>
      </c>
      <c r="D273" s="34">
        <v>972.16190500000005</v>
      </c>
      <c r="E273" s="34">
        <v>0</v>
      </c>
      <c r="F273" s="34">
        <f t="shared" si="57"/>
        <v>102.31828274256154</v>
      </c>
      <c r="G273" s="35">
        <f t="shared" si="58"/>
        <v>972.16190500000005</v>
      </c>
      <c r="H273" s="12">
        <f t="shared" si="61"/>
        <v>-0.17582957711264058</v>
      </c>
      <c r="I273" s="11">
        <f t="shared" si="62"/>
        <v>1.0309624122484717</v>
      </c>
      <c r="J273" s="12">
        <f t="shared" si="63"/>
        <v>3.0962412248471738</v>
      </c>
      <c r="K273" s="40">
        <f t="shared" si="64"/>
        <v>1074.4801877425616</v>
      </c>
      <c r="L273" s="42">
        <f t="shared" si="65"/>
        <v>-0.15429395744037677</v>
      </c>
      <c r="M273" s="41">
        <f t="shared" si="66"/>
        <v>1.0320311509824922</v>
      </c>
      <c r="N273" s="42">
        <f t="shared" si="67"/>
        <v>3.2031150982492207</v>
      </c>
      <c r="O273" s="9">
        <v>13.65</v>
      </c>
      <c r="P273" s="15">
        <f t="shared" si="59"/>
        <v>1.1052000478322281</v>
      </c>
      <c r="Q273" s="16">
        <f t="shared" si="68"/>
        <v>5.0788037326188196E-2</v>
      </c>
      <c r="R273" s="15">
        <f t="shared" si="69"/>
        <v>1.1052000478322281</v>
      </c>
      <c r="S273" s="16">
        <f t="shared" si="70"/>
        <v>10.520004783222813</v>
      </c>
      <c r="AA273" s="9">
        <v>1.9</v>
      </c>
      <c r="AB273" s="9">
        <v>13.65</v>
      </c>
      <c r="AC273" s="9">
        <v>15.65</v>
      </c>
    </row>
    <row r="274" spans="1:29" x14ac:dyDescent="0.3">
      <c r="A274">
        <f t="shared" si="60"/>
        <v>272</v>
      </c>
      <c r="B274" s="7">
        <v>44803</v>
      </c>
      <c r="C274" s="8">
        <v>12.2789</v>
      </c>
      <c r="D274" s="34">
        <v>973.13480900000002</v>
      </c>
      <c r="E274" s="34">
        <v>0</v>
      </c>
      <c r="F274" s="34">
        <f t="shared" si="57"/>
        <v>102.37024819019234</v>
      </c>
      <c r="G274" s="35">
        <f t="shared" si="58"/>
        <v>973.13480900000002</v>
      </c>
      <c r="H274" s="12">
        <f t="shared" si="61"/>
        <v>0.10007633450725972</v>
      </c>
      <c r="I274" s="11">
        <f t="shared" si="62"/>
        <v>1.0319941616407977</v>
      </c>
      <c r="J274" s="12">
        <f t="shared" si="63"/>
        <v>3.1994161640797714</v>
      </c>
      <c r="K274" s="40">
        <f t="shared" si="64"/>
        <v>1075.5050571901925</v>
      </c>
      <c r="L274" s="42">
        <f t="shared" si="65"/>
        <v>9.5382814808719907E-2</v>
      </c>
      <c r="M274" s="41">
        <f t="shared" si="66"/>
        <v>1.0330155313440021</v>
      </c>
      <c r="N274" s="42">
        <f t="shared" si="67"/>
        <v>3.3015531344002147</v>
      </c>
      <c r="O274" s="9">
        <v>13.65</v>
      </c>
      <c r="P274" s="15">
        <f t="shared" si="59"/>
        <v>1.1057613572450502</v>
      </c>
      <c r="Q274" s="16">
        <f t="shared" si="68"/>
        <v>5.0788037326188196E-2</v>
      </c>
      <c r="R274" s="15">
        <f t="shared" si="69"/>
        <v>1.1057613572450502</v>
      </c>
      <c r="S274" s="16">
        <f t="shared" si="70"/>
        <v>10.57613572450502</v>
      </c>
      <c r="AA274" s="9">
        <v>1.9</v>
      </c>
      <c r="AB274" s="9">
        <v>13.65</v>
      </c>
      <c r="AC274" s="9">
        <v>15.65</v>
      </c>
    </row>
    <row r="275" spans="1:29" x14ac:dyDescent="0.3">
      <c r="A275">
        <f t="shared" si="60"/>
        <v>273</v>
      </c>
      <c r="B275" s="7">
        <v>44804</v>
      </c>
      <c r="C275" s="8">
        <v>12.1639</v>
      </c>
      <c r="D275" s="34">
        <v>975.67994299999998</v>
      </c>
      <c r="E275" s="34">
        <v>0</v>
      </c>
      <c r="F275" s="34">
        <f t="shared" si="57"/>
        <v>102.42224003005408</v>
      </c>
      <c r="G275" s="35">
        <f t="shared" si="58"/>
        <v>975.67994299999998</v>
      </c>
      <c r="H275" s="12">
        <f t="shared" si="61"/>
        <v>0.26153971438092061</v>
      </c>
      <c r="I275" s="11">
        <f t="shared" si="62"/>
        <v>1.0346932362235808</v>
      </c>
      <c r="J275" s="12">
        <f t="shared" si="63"/>
        <v>3.4693236223580781</v>
      </c>
      <c r="K275" s="40">
        <f t="shared" si="64"/>
        <v>1078.102183030054</v>
      </c>
      <c r="L275" s="42">
        <f t="shared" si="65"/>
        <v>0.24147964925860244</v>
      </c>
      <c r="M275" s="41">
        <f t="shared" si="66"/>
        <v>1.0355100536258786</v>
      </c>
      <c r="N275" s="42">
        <f t="shared" si="67"/>
        <v>3.5510053625878557</v>
      </c>
      <c r="O275" s="9">
        <v>13.65</v>
      </c>
      <c r="P275" s="15">
        <f t="shared" si="59"/>
        <v>1.1063229517359063</v>
      </c>
      <c r="Q275" s="16">
        <f t="shared" si="68"/>
        <v>5.0788037326188196E-2</v>
      </c>
      <c r="R275" s="15">
        <f t="shared" si="69"/>
        <v>1.1063229517359063</v>
      </c>
      <c r="S275" s="16">
        <f t="shared" si="70"/>
        <v>10.632295173590634</v>
      </c>
      <c r="AA275" s="9">
        <v>1.9</v>
      </c>
      <c r="AB275" s="9">
        <v>13.65</v>
      </c>
      <c r="AC275" s="9">
        <v>15.65</v>
      </c>
    </row>
    <row r="276" spans="1:29" x14ac:dyDescent="0.3">
      <c r="A276">
        <f t="shared" si="60"/>
        <v>274</v>
      </c>
      <c r="B276" s="7">
        <v>44805</v>
      </c>
      <c r="C276" s="8">
        <v>11.9543</v>
      </c>
      <c r="D276" s="34">
        <v>979.96040300000004</v>
      </c>
      <c r="E276" s="34">
        <v>0</v>
      </c>
      <c r="F276" s="34">
        <f t="shared" si="57"/>
        <v>102.47425827555087</v>
      </c>
      <c r="G276" s="35">
        <f t="shared" si="58"/>
        <v>979.96040300000004</v>
      </c>
      <c r="H276" s="12">
        <f t="shared" si="61"/>
        <v>0.43871558810961719</v>
      </c>
      <c r="I276" s="11">
        <f t="shared" si="62"/>
        <v>1.0392325967400096</v>
      </c>
      <c r="J276" s="12">
        <f t="shared" si="63"/>
        <v>3.9232596740009562</v>
      </c>
      <c r="K276" s="40">
        <f t="shared" si="64"/>
        <v>1082.434661275551</v>
      </c>
      <c r="L276" s="42">
        <f t="shared" si="65"/>
        <v>0.40186155947856683</v>
      </c>
      <c r="M276" s="41">
        <f t="shared" si="66"/>
        <v>1.0396713704759368</v>
      </c>
      <c r="N276" s="42">
        <f t="shared" si="67"/>
        <v>3.9671370475936829</v>
      </c>
      <c r="O276" s="9">
        <v>13.65</v>
      </c>
      <c r="P276" s="15">
        <f t="shared" si="59"/>
        <v>1.1068848314495821</v>
      </c>
      <c r="Q276" s="16">
        <f t="shared" si="68"/>
        <v>5.0788037326188196E-2</v>
      </c>
      <c r="R276" s="15">
        <f t="shared" si="69"/>
        <v>1.1068848314495821</v>
      </c>
      <c r="S276" s="16">
        <f t="shared" si="70"/>
        <v>10.688483144958205</v>
      </c>
      <c r="AA276" s="9">
        <v>1.9</v>
      </c>
      <c r="AB276" s="9">
        <v>13.65</v>
      </c>
      <c r="AC276" s="9">
        <v>15.65</v>
      </c>
    </row>
    <row r="277" spans="1:29" x14ac:dyDescent="0.3">
      <c r="A277">
        <f t="shared" si="60"/>
        <v>275</v>
      </c>
      <c r="B277" s="7">
        <v>44806</v>
      </c>
      <c r="C277" s="8">
        <v>11.9034</v>
      </c>
      <c r="D277" s="34">
        <v>981.33330799999999</v>
      </c>
      <c r="E277" s="34">
        <v>0</v>
      </c>
      <c r="F277" s="34">
        <f t="shared" si="57"/>
        <v>102.52630294009359</v>
      </c>
      <c r="G277" s="35">
        <f t="shared" si="58"/>
        <v>981.33330799999999</v>
      </c>
      <c r="H277" s="12">
        <f t="shared" si="61"/>
        <v>0.14009800761305424</v>
      </c>
      <c r="I277" s="11">
        <f t="shared" si="62"/>
        <v>1.0406885409025077</v>
      </c>
      <c r="J277" s="12">
        <f t="shared" si="63"/>
        <v>4.068854090250773</v>
      </c>
      <c r="K277" s="40">
        <f t="shared" si="64"/>
        <v>1083.8596109400935</v>
      </c>
      <c r="L277" s="42">
        <f t="shared" si="65"/>
        <v>0.13164301879093898</v>
      </c>
      <c r="M277" s="41">
        <f t="shared" si="66"/>
        <v>1.0410400252535366</v>
      </c>
      <c r="N277" s="42">
        <f t="shared" si="67"/>
        <v>4.1040025253536561</v>
      </c>
      <c r="O277" s="9">
        <v>13.65</v>
      </c>
      <c r="P277" s="15">
        <f t="shared" si="59"/>
        <v>1.1074469965309366</v>
      </c>
      <c r="Q277" s="16">
        <f t="shared" si="68"/>
        <v>5.0788037326188196E-2</v>
      </c>
      <c r="R277" s="15">
        <f t="shared" si="69"/>
        <v>1.1074469965309366</v>
      </c>
      <c r="S277" s="16">
        <f t="shared" si="70"/>
        <v>10.744699653093658</v>
      </c>
      <c r="AA277" s="9">
        <v>1.9</v>
      </c>
      <c r="AB277" s="9">
        <v>13.65</v>
      </c>
      <c r="AC277" s="9">
        <v>15.65</v>
      </c>
    </row>
    <row r="278" spans="1:29" x14ac:dyDescent="0.3">
      <c r="A278">
        <f t="shared" si="60"/>
        <v>276</v>
      </c>
      <c r="B278" s="7">
        <v>44809</v>
      </c>
      <c r="C278" s="8">
        <v>11.8871</v>
      </c>
      <c r="D278" s="34">
        <v>982.07022500000005</v>
      </c>
      <c r="E278" s="34">
        <v>0</v>
      </c>
      <c r="F278" s="34">
        <f t="shared" si="57"/>
        <v>102.57837403709996</v>
      </c>
      <c r="G278" s="35">
        <f t="shared" si="58"/>
        <v>982.07022500000005</v>
      </c>
      <c r="H278" s="12">
        <f t="shared" si="61"/>
        <v>7.5093446232044059E-2</v>
      </c>
      <c r="I278" s="11">
        <f t="shared" si="62"/>
        <v>1.0414700297924133</v>
      </c>
      <c r="J278" s="12">
        <f t="shared" si="63"/>
        <v>4.1470029792413321</v>
      </c>
      <c r="K278" s="40">
        <f t="shared" si="64"/>
        <v>1084.6485990371</v>
      </c>
      <c r="L278" s="42">
        <f t="shared" si="65"/>
        <v>7.2794307403167835E-2</v>
      </c>
      <c r="M278" s="41">
        <f t="shared" si="66"/>
        <v>1.0417978431297097</v>
      </c>
      <c r="N278" s="42">
        <f t="shared" si="67"/>
        <v>4.1797843129709689</v>
      </c>
      <c r="O278" s="9">
        <v>13.65</v>
      </c>
      <c r="P278" s="15">
        <f t="shared" si="59"/>
        <v>1.1080094471249025</v>
      </c>
      <c r="Q278" s="16">
        <f t="shared" si="68"/>
        <v>5.0788037326188196E-2</v>
      </c>
      <c r="R278" s="15">
        <f t="shared" si="69"/>
        <v>1.1080094471249025</v>
      </c>
      <c r="S278" s="16">
        <f t="shared" si="70"/>
        <v>10.800944712490246</v>
      </c>
      <c r="AA278" s="9">
        <v>1.9</v>
      </c>
      <c r="AB278" s="9">
        <v>13.65</v>
      </c>
      <c r="AC278" s="9">
        <v>15.65</v>
      </c>
    </row>
    <row r="279" spans="1:29" x14ac:dyDescent="0.3">
      <c r="A279">
        <f t="shared" si="60"/>
        <v>277</v>
      </c>
      <c r="B279" s="7">
        <v>44810</v>
      </c>
      <c r="C279" s="8">
        <v>12.1271</v>
      </c>
      <c r="D279" s="34">
        <v>978.12822900000003</v>
      </c>
      <c r="E279" s="34">
        <v>0</v>
      </c>
      <c r="F279" s="34">
        <f t="shared" si="57"/>
        <v>102.63047157999452</v>
      </c>
      <c r="G279" s="35">
        <f t="shared" si="58"/>
        <v>978.12822900000003</v>
      </c>
      <c r="H279" s="12">
        <f t="shared" si="61"/>
        <v>-0.40139654982412898</v>
      </c>
      <c r="I279" s="11">
        <f t="shared" si="62"/>
        <v>1.0372896050253742</v>
      </c>
      <c r="J279" s="12">
        <f t="shared" si="63"/>
        <v>3.7289605025374151</v>
      </c>
      <c r="K279" s="40">
        <f t="shared" si="64"/>
        <v>1080.7587005799946</v>
      </c>
      <c r="L279" s="42">
        <f t="shared" si="65"/>
        <v>-0.35863213768575486</v>
      </c>
      <c r="M279" s="41">
        <f t="shared" si="66"/>
        <v>1.0380616212545295</v>
      </c>
      <c r="N279" s="42">
        <f t="shared" si="67"/>
        <v>3.8061621254529499</v>
      </c>
      <c r="O279" s="9">
        <v>13.65</v>
      </c>
      <c r="P279" s="15">
        <f t="shared" si="59"/>
        <v>1.1085721833764859</v>
      </c>
      <c r="Q279" s="16">
        <f t="shared" si="68"/>
        <v>5.0788037326188196E-2</v>
      </c>
      <c r="R279" s="15">
        <f t="shared" si="69"/>
        <v>1.1085721833764859</v>
      </c>
      <c r="S279" s="16">
        <f t="shared" si="70"/>
        <v>10.85721833764859</v>
      </c>
      <c r="AA279" s="9">
        <v>1.9</v>
      </c>
      <c r="AB279" s="9">
        <v>13.65</v>
      </c>
      <c r="AC279" s="9">
        <v>15.65</v>
      </c>
    </row>
    <row r="280" spans="1:29" x14ac:dyDescent="0.3">
      <c r="A280">
        <f t="shared" si="60"/>
        <v>278</v>
      </c>
      <c r="B280" s="7">
        <v>44812</v>
      </c>
      <c r="C280" s="8">
        <v>11.9541</v>
      </c>
      <c r="D280" s="34">
        <v>981.72209899999996</v>
      </c>
      <c r="E280" s="34">
        <v>0</v>
      </c>
      <c r="F280" s="34">
        <f t="shared" si="57"/>
        <v>102.68259558220861</v>
      </c>
      <c r="G280" s="35">
        <f t="shared" si="58"/>
        <v>981.72209899999996</v>
      </c>
      <c r="H280" s="12">
        <f t="shared" si="61"/>
        <v>0.36742319600306939</v>
      </c>
      <c r="I280" s="11">
        <f t="shared" si="62"/>
        <v>1.041100847643966</v>
      </c>
      <c r="J280" s="12">
        <f t="shared" si="63"/>
        <v>4.1100847643966043</v>
      </c>
      <c r="K280" s="40">
        <f t="shared" si="64"/>
        <v>1084.4046945822085</v>
      </c>
      <c r="L280" s="42">
        <f t="shared" si="65"/>
        <v>0.33735504514165182</v>
      </c>
      <c r="M280" s="41">
        <f t="shared" si="66"/>
        <v>1.041563574505511</v>
      </c>
      <c r="N280" s="42">
        <f t="shared" si="67"/>
        <v>4.1563574505510958</v>
      </c>
      <c r="O280" s="9">
        <v>13.65</v>
      </c>
      <c r="P280" s="15">
        <f t="shared" si="59"/>
        <v>1.1091352054307668</v>
      </c>
      <c r="Q280" s="16">
        <f t="shared" si="68"/>
        <v>5.0788037326188196E-2</v>
      </c>
      <c r="R280" s="15">
        <f t="shared" si="69"/>
        <v>1.1091352054307668</v>
      </c>
      <c r="S280" s="16">
        <f t="shared" si="70"/>
        <v>10.913520543076682</v>
      </c>
      <c r="AA280" s="9">
        <v>1.9</v>
      </c>
      <c r="AB280" s="9">
        <v>13.65</v>
      </c>
      <c r="AC280" s="9">
        <v>15.65</v>
      </c>
    </row>
    <row r="281" spans="1:29" x14ac:dyDescent="0.3">
      <c r="A281">
        <f t="shared" si="60"/>
        <v>279</v>
      </c>
      <c r="B281" s="7">
        <v>44813</v>
      </c>
      <c r="C281" s="8">
        <v>11.832599999999999</v>
      </c>
      <c r="D281" s="34">
        <v>984.38017000000002</v>
      </c>
      <c r="E281" s="34">
        <v>0</v>
      </c>
      <c r="F281" s="34">
        <f t="shared" si="57"/>
        <v>102.7347460571804</v>
      </c>
      <c r="G281" s="35">
        <f t="shared" si="58"/>
        <v>984.38017000000002</v>
      </c>
      <c r="H281" s="12">
        <f t="shared" si="61"/>
        <v>0.27075595045762402</v>
      </c>
      <c r="I281" s="11">
        <f t="shared" si="62"/>
        <v>1.0439196901392269</v>
      </c>
      <c r="J281" s="12">
        <f t="shared" si="63"/>
        <v>4.3919690139226919</v>
      </c>
      <c r="K281" s="40">
        <f t="shared" si="64"/>
        <v>1087.1149160571804</v>
      </c>
      <c r="L281" s="42">
        <f t="shared" si="65"/>
        <v>0.24992712485591984</v>
      </c>
      <c r="M281" s="41">
        <f t="shared" si="66"/>
        <v>1.044166724400819</v>
      </c>
      <c r="N281" s="42">
        <f t="shared" si="67"/>
        <v>4.4166724400819035</v>
      </c>
      <c r="O281" s="9">
        <v>13.65</v>
      </c>
      <c r="P281" s="15">
        <f t="shared" si="59"/>
        <v>1.1096985134328989</v>
      </c>
      <c r="Q281" s="16">
        <f t="shared" si="68"/>
        <v>5.0788037326188196E-2</v>
      </c>
      <c r="R281" s="15">
        <f t="shared" si="69"/>
        <v>1.1096985134328989</v>
      </c>
      <c r="S281" s="16">
        <f t="shared" si="70"/>
        <v>10.969851343289893</v>
      </c>
      <c r="AA281" s="9">
        <v>1.9</v>
      </c>
      <c r="AB281" s="9">
        <v>13.65</v>
      </c>
      <c r="AC281" s="9">
        <v>15.65</v>
      </c>
    </row>
    <row r="282" spans="1:29" x14ac:dyDescent="0.3">
      <c r="A282">
        <f t="shared" si="60"/>
        <v>280</v>
      </c>
      <c r="B282" s="7">
        <v>44816</v>
      </c>
      <c r="C282" s="8">
        <v>11.9115</v>
      </c>
      <c r="D282" s="34">
        <v>983.37796900000001</v>
      </c>
      <c r="E282" s="34">
        <v>0</v>
      </c>
      <c r="F282" s="34">
        <f t="shared" si="57"/>
        <v>102.78692301835488</v>
      </c>
      <c r="G282" s="35">
        <f t="shared" si="58"/>
        <v>983.37796900000001</v>
      </c>
      <c r="H282" s="12">
        <f t="shared" si="61"/>
        <v>-0.10181036052362424</v>
      </c>
      <c r="I282" s="11">
        <f t="shared" si="62"/>
        <v>1.0428568717391191</v>
      </c>
      <c r="J282" s="12">
        <f t="shared" si="63"/>
        <v>4.2856871739119118</v>
      </c>
      <c r="K282" s="40">
        <f t="shared" si="64"/>
        <v>1086.164892018355</v>
      </c>
      <c r="L282" s="42">
        <f t="shared" si="65"/>
        <v>-8.7389476935062493E-2</v>
      </c>
      <c r="M282" s="41">
        <f t="shared" si="66"/>
        <v>1.0432542325620351</v>
      </c>
      <c r="N282" s="42">
        <f t="shared" si="67"/>
        <v>4.3254232562035089</v>
      </c>
      <c r="O282" s="9">
        <v>13.65</v>
      </c>
      <c r="P282" s="15">
        <f t="shared" si="59"/>
        <v>1.1102621075281094</v>
      </c>
      <c r="Q282" s="16">
        <f t="shared" si="68"/>
        <v>5.0788037326188196E-2</v>
      </c>
      <c r="R282" s="15">
        <f t="shared" si="69"/>
        <v>1.1102621075281094</v>
      </c>
      <c r="S282" s="16">
        <f t="shared" si="70"/>
        <v>11.02621075281094</v>
      </c>
      <c r="AA282" s="9">
        <v>1.9</v>
      </c>
      <c r="AB282" s="9">
        <v>13.65</v>
      </c>
      <c r="AC282" s="9">
        <v>15.65</v>
      </c>
    </row>
    <row r="283" spans="1:29" x14ac:dyDescent="0.3">
      <c r="A283">
        <f t="shared" si="60"/>
        <v>281</v>
      </c>
      <c r="B283" s="7">
        <v>44817</v>
      </c>
      <c r="C283" s="8">
        <v>12.090999999999999</v>
      </c>
      <c r="D283" s="34">
        <v>980.560024</v>
      </c>
      <c r="E283" s="34">
        <v>0</v>
      </c>
      <c r="F283" s="34">
        <f t="shared" si="57"/>
        <v>102.83912647918389</v>
      </c>
      <c r="G283" s="35">
        <f t="shared" si="58"/>
        <v>980.560024</v>
      </c>
      <c r="H283" s="12">
        <f t="shared" si="61"/>
        <v>-0.28655767048204606</v>
      </c>
      <c r="I283" s="11">
        <f t="shared" si="62"/>
        <v>1.0398684853810016</v>
      </c>
      <c r="J283" s="12">
        <f t="shared" si="63"/>
        <v>3.9868485381001628</v>
      </c>
      <c r="K283" s="40">
        <f t="shared" si="64"/>
        <v>1083.3991504791838</v>
      </c>
      <c r="L283" s="42">
        <f t="shared" si="65"/>
        <v>-0.25463367113917057</v>
      </c>
      <c r="M283" s="41">
        <f t="shared" si="66"/>
        <v>1.0405977560103477</v>
      </c>
      <c r="N283" s="42">
        <f t="shared" si="67"/>
        <v>4.0597756010347652</v>
      </c>
      <c r="O283" s="9">
        <v>13.65</v>
      </c>
      <c r="P283" s="15">
        <f t="shared" si="59"/>
        <v>1.1108259878616993</v>
      </c>
      <c r="Q283" s="16">
        <f t="shared" si="68"/>
        <v>5.0788037326188196E-2</v>
      </c>
      <c r="R283" s="15">
        <f t="shared" si="69"/>
        <v>1.1108259878616993</v>
      </c>
      <c r="S283" s="16">
        <f t="shared" si="70"/>
        <v>11.082598786169928</v>
      </c>
      <c r="AA283" s="9">
        <v>1.9</v>
      </c>
      <c r="AB283" s="9">
        <v>13.65</v>
      </c>
      <c r="AC283" s="9">
        <v>15.65</v>
      </c>
    </row>
    <row r="284" spans="1:29" x14ac:dyDescent="0.3">
      <c r="A284">
        <f t="shared" si="60"/>
        <v>282</v>
      </c>
      <c r="B284" s="7">
        <v>44818</v>
      </c>
      <c r="C284" s="8">
        <v>12.1113</v>
      </c>
      <c r="D284" s="34">
        <v>980.63748899999996</v>
      </c>
      <c r="E284" s="34">
        <v>0</v>
      </c>
      <c r="F284" s="34">
        <f t="shared" si="57"/>
        <v>102.89135645312606</v>
      </c>
      <c r="G284" s="35">
        <f t="shared" si="58"/>
        <v>980.63748899999996</v>
      </c>
      <c r="H284" s="12">
        <f t="shared" si="61"/>
        <v>7.9000773133719449E-3</v>
      </c>
      <c r="I284" s="11">
        <f t="shared" si="62"/>
        <v>1.0399506357953041</v>
      </c>
      <c r="J284" s="12">
        <f t="shared" si="63"/>
        <v>3.9950635795304112</v>
      </c>
      <c r="K284" s="40">
        <f t="shared" si="64"/>
        <v>1083.528845453126</v>
      </c>
      <c r="L284" s="42">
        <f t="shared" si="65"/>
        <v>1.1971116451836572E-2</v>
      </c>
      <c r="M284" s="41">
        <f t="shared" si="66"/>
        <v>1.0407223271795147</v>
      </c>
      <c r="N284" s="42">
        <f t="shared" si="67"/>
        <v>4.0722327179514739</v>
      </c>
      <c r="O284" s="9">
        <v>13.65</v>
      </c>
      <c r="P284" s="15">
        <f t="shared" si="59"/>
        <v>1.1113901545790434</v>
      </c>
      <c r="Q284" s="16">
        <f t="shared" si="68"/>
        <v>5.0788037326188196E-2</v>
      </c>
      <c r="R284" s="15">
        <f t="shared" si="69"/>
        <v>1.1113901545790434</v>
      </c>
      <c r="S284" s="16">
        <f t="shared" si="70"/>
        <v>11.139015457904344</v>
      </c>
      <c r="AA284" s="9">
        <v>1.9</v>
      </c>
      <c r="AB284" s="9">
        <v>13.65</v>
      </c>
      <c r="AC284" s="9">
        <v>15.65</v>
      </c>
    </row>
    <row r="285" spans="1:29" x14ac:dyDescent="0.3">
      <c r="A285">
        <f t="shared" si="60"/>
        <v>283</v>
      </c>
      <c r="B285" s="7">
        <v>44819</v>
      </c>
      <c r="C285" s="8">
        <v>12.264200000000001</v>
      </c>
      <c r="D285" s="34">
        <v>978.33081400000003</v>
      </c>
      <c r="E285" s="34">
        <v>0</v>
      </c>
      <c r="F285" s="34">
        <f t="shared" si="57"/>
        <v>102.94361295364691</v>
      </c>
      <c r="G285" s="35">
        <f t="shared" si="58"/>
        <v>978.33081400000003</v>
      </c>
      <c r="H285" s="12">
        <f t="shared" si="61"/>
        <v>-0.23522198833659802</v>
      </c>
      <c r="I285" s="11">
        <f t="shared" si="62"/>
        <v>1.0375044432320673</v>
      </c>
      <c r="J285" s="12">
        <f t="shared" si="63"/>
        <v>3.7504443232067253</v>
      </c>
      <c r="K285" s="40">
        <f t="shared" si="64"/>
        <v>1081.274426953647</v>
      </c>
      <c r="L285" s="42">
        <f t="shared" si="65"/>
        <v>-0.20806261955456096</v>
      </c>
      <c r="M285" s="41">
        <f t="shared" si="66"/>
        <v>1.0385569730432958</v>
      </c>
      <c r="N285" s="42">
        <f t="shared" si="67"/>
        <v>3.855697304329575</v>
      </c>
      <c r="O285" s="9">
        <v>13.65</v>
      </c>
      <c r="P285" s="15">
        <f t="shared" si="59"/>
        <v>1.1119546078255906</v>
      </c>
      <c r="Q285" s="16">
        <f t="shared" si="68"/>
        <v>5.0788037326188196E-2</v>
      </c>
      <c r="R285" s="15">
        <f t="shared" si="69"/>
        <v>1.1119546078255906</v>
      </c>
      <c r="S285" s="16">
        <f t="shared" si="70"/>
        <v>11.195460782559064</v>
      </c>
      <c r="AA285" s="9">
        <v>1.9</v>
      </c>
      <c r="AB285" s="9">
        <v>13.65</v>
      </c>
      <c r="AC285" s="9">
        <v>15.65</v>
      </c>
    </row>
    <row r="286" spans="1:29" x14ac:dyDescent="0.3">
      <c r="A286">
        <f t="shared" si="60"/>
        <v>284</v>
      </c>
      <c r="B286" s="7">
        <v>44820</v>
      </c>
      <c r="C286" s="8">
        <v>12.2156</v>
      </c>
      <c r="D286" s="34">
        <v>979.65207699999996</v>
      </c>
      <c r="E286" s="34">
        <v>0</v>
      </c>
      <c r="F286" s="34">
        <f t="shared" ref="F286:F314" si="71">+(F285*(1+Q285/100))+E286</f>
        <v>102.99589599421873</v>
      </c>
      <c r="G286" s="35">
        <f t="shared" si="58"/>
        <v>979.65207699999996</v>
      </c>
      <c r="H286" s="12">
        <f t="shared" si="61"/>
        <v>0.13505278389400743</v>
      </c>
      <c r="I286" s="11">
        <f t="shared" si="62"/>
        <v>1.0389056218656763</v>
      </c>
      <c r="J286" s="12">
        <f t="shared" si="63"/>
        <v>3.8905621865676254</v>
      </c>
      <c r="K286" s="40">
        <f t="shared" si="64"/>
        <v>1082.6479729942187</v>
      </c>
      <c r="L286" s="42">
        <f t="shared" si="65"/>
        <v>0.12703029002927302</v>
      </c>
      <c r="M286" s="41">
        <f t="shared" si="66"/>
        <v>1.0398762549782719</v>
      </c>
      <c r="N286" s="42">
        <f t="shared" si="67"/>
        <v>3.9876254978271852</v>
      </c>
      <c r="O286" s="9">
        <v>13.65</v>
      </c>
      <c r="P286" s="15">
        <f t="shared" si="59"/>
        <v>1.1125193477468633</v>
      </c>
      <c r="Q286" s="16">
        <f t="shared" si="68"/>
        <v>5.0788037326188196E-2</v>
      </c>
      <c r="R286" s="15">
        <f t="shared" si="69"/>
        <v>1.1125193477468633</v>
      </c>
      <c r="S286" s="16">
        <f t="shared" si="70"/>
        <v>11.251934774686333</v>
      </c>
      <c r="AA286" s="9">
        <v>1.9</v>
      </c>
      <c r="AB286" s="9">
        <v>13.65</v>
      </c>
      <c r="AC286" s="9">
        <v>15.65</v>
      </c>
    </row>
    <row r="287" spans="1:29" x14ac:dyDescent="0.3">
      <c r="A287">
        <f t="shared" si="60"/>
        <v>285</v>
      </c>
      <c r="B287" s="7">
        <v>44823</v>
      </c>
      <c r="C287" s="8">
        <v>12.1289</v>
      </c>
      <c r="D287" s="34">
        <v>981.65660700000001</v>
      </c>
      <c r="E287" s="34">
        <v>0</v>
      </c>
      <c r="F287" s="34">
        <f t="shared" si="71"/>
        <v>103.04820558832071</v>
      </c>
      <c r="G287" s="35">
        <f t="shared" si="58"/>
        <v>981.65660700000001</v>
      </c>
      <c r="H287" s="12">
        <f t="shared" si="61"/>
        <v>0.20461652121828156</v>
      </c>
      <c r="I287" s="11">
        <f t="shared" si="62"/>
        <v>1.0410313944078791</v>
      </c>
      <c r="J287" s="12">
        <f t="shared" si="63"/>
        <v>4.1031394407879063</v>
      </c>
      <c r="K287" s="40">
        <f t="shared" si="64"/>
        <v>1084.7048125883207</v>
      </c>
      <c r="L287" s="42">
        <f t="shared" si="65"/>
        <v>0.18998230684472706</v>
      </c>
      <c r="M287" s="41">
        <f t="shared" si="66"/>
        <v>1.0418518358758102</v>
      </c>
      <c r="N287" s="42">
        <f t="shared" si="67"/>
        <v>4.1851835875810206</v>
      </c>
      <c r="O287" s="9">
        <v>13.65</v>
      </c>
      <c r="P287" s="15">
        <f t="shared" si="59"/>
        <v>1.113084374488458</v>
      </c>
      <c r="Q287" s="16">
        <f t="shared" si="68"/>
        <v>5.0788037326188196E-2</v>
      </c>
      <c r="R287" s="15">
        <f t="shared" si="69"/>
        <v>1.113084374488458</v>
      </c>
      <c r="S287" s="16">
        <f t="shared" si="70"/>
        <v>11.308437448845797</v>
      </c>
      <c r="AA287" s="9">
        <v>1.9</v>
      </c>
      <c r="AB287" s="9">
        <v>13.65</v>
      </c>
      <c r="AC287" s="9">
        <v>15.65</v>
      </c>
    </row>
    <row r="288" spans="1:29" x14ac:dyDescent="0.3">
      <c r="A288">
        <f t="shared" si="60"/>
        <v>286</v>
      </c>
      <c r="B288" s="7">
        <v>44824</v>
      </c>
      <c r="C288" s="8">
        <v>12.111000000000001</v>
      </c>
      <c r="D288" s="34">
        <v>982.42398900000001</v>
      </c>
      <c r="E288" s="34">
        <v>0</v>
      </c>
      <c r="F288" s="34">
        <f t="shared" si="71"/>
        <v>103.10054174943888</v>
      </c>
      <c r="G288" s="35">
        <f t="shared" si="58"/>
        <v>982.42398900000001</v>
      </c>
      <c r="H288" s="12">
        <f t="shared" si="61"/>
        <v>7.8172142328392091E-2</v>
      </c>
      <c r="I288" s="11">
        <f t="shared" si="62"/>
        <v>1.0418451909511988</v>
      </c>
      <c r="J288" s="12">
        <f t="shared" si="63"/>
        <v>4.1845190951198763</v>
      </c>
      <c r="K288" s="40">
        <f t="shared" si="64"/>
        <v>1085.5245307494388</v>
      </c>
      <c r="L288" s="42">
        <f t="shared" si="65"/>
        <v>7.5570620836651337E-2</v>
      </c>
      <c r="M288" s="41">
        <f t="shared" si="66"/>
        <v>1.0426391697763797</v>
      </c>
      <c r="N288" s="42">
        <f t="shared" si="67"/>
        <v>4.2639169776379715</v>
      </c>
      <c r="O288" s="9">
        <v>13.65</v>
      </c>
      <c r="P288" s="15">
        <f t="shared" si="59"/>
        <v>1.1136496881960452</v>
      </c>
      <c r="Q288" s="16">
        <f t="shared" si="68"/>
        <v>5.0788037326188196E-2</v>
      </c>
      <c r="R288" s="15">
        <f t="shared" si="69"/>
        <v>1.1136496881960452</v>
      </c>
      <c r="S288" s="16">
        <f t="shared" si="70"/>
        <v>11.364968819604515</v>
      </c>
      <c r="AA288" s="9">
        <v>1.9</v>
      </c>
      <c r="AB288" s="9">
        <v>13.65</v>
      </c>
      <c r="AC288" s="9">
        <v>15.65</v>
      </c>
    </row>
    <row r="289" spans="1:29" x14ac:dyDescent="0.3">
      <c r="A289">
        <f t="shared" si="60"/>
        <v>287</v>
      </c>
      <c r="B289" s="7">
        <v>44825</v>
      </c>
      <c r="C289" s="8">
        <v>11.9308</v>
      </c>
      <c r="D289" s="34">
        <v>986.10896300000002</v>
      </c>
      <c r="E289" s="34">
        <v>0</v>
      </c>
      <c r="F289" s="34">
        <f t="shared" si="71"/>
        <v>103.15290449106608</v>
      </c>
      <c r="G289" s="35">
        <f t="shared" si="58"/>
        <v>986.10896300000002</v>
      </c>
      <c r="H289" s="12">
        <f t="shared" si="61"/>
        <v>0.37508998571491592</v>
      </c>
      <c r="I289" s="11">
        <f t="shared" si="62"/>
        <v>1.0457530479291091</v>
      </c>
      <c r="J289" s="12">
        <f t="shared" si="63"/>
        <v>4.5753047929109059</v>
      </c>
      <c r="K289" s="40">
        <f t="shared" si="64"/>
        <v>1089.2618674910661</v>
      </c>
      <c r="L289" s="42">
        <f t="shared" si="65"/>
        <v>0.34428855689212501</v>
      </c>
      <c r="M289" s="41">
        <f t="shared" si="66"/>
        <v>1.0462288571275948</v>
      </c>
      <c r="N289" s="42">
        <f t="shared" si="67"/>
        <v>4.6228857127594836</v>
      </c>
      <c r="O289" s="9">
        <v>13.65</v>
      </c>
      <c r="P289" s="15">
        <f t="shared" si="59"/>
        <v>1.1142152890153691</v>
      </c>
      <c r="Q289" s="16">
        <f t="shared" si="68"/>
        <v>5.0788037326188196E-2</v>
      </c>
      <c r="R289" s="15">
        <f t="shared" si="69"/>
        <v>1.1142152890153691</v>
      </c>
      <c r="S289" s="16">
        <f t="shared" si="70"/>
        <v>11.421528901536915</v>
      </c>
      <c r="AA289" s="9">
        <v>1.9</v>
      </c>
      <c r="AB289" s="9">
        <v>13.65</v>
      </c>
      <c r="AC289" s="9">
        <v>15.65</v>
      </c>
    </row>
    <row r="290" spans="1:29" x14ac:dyDescent="0.3">
      <c r="A290">
        <f t="shared" si="60"/>
        <v>288</v>
      </c>
      <c r="B290" s="7">
        <v>44826</v>
      </c>
      <c r="C290" s="8">
        <v>11.678100000000001</v>
      </c>
      <c r="D290" s="34">
        <v>991.11381700000004</v>
      </c>
      <c r="E290" s="34">
        <v>0</v>
      </c>
      <c r="F290" s="34">
        <f t="shared" si="71"/>
        <v>103.20529382670205</v>
      </c>
      <c r="G290" s="35">
        <f t="shared" si="58"/>
        <v>991.11381700000004</v>
      </c>
      <c r="H290" s="12">
        <f t="shared" si="61"/>
        <v>0.50753559573923912</v>
      </c>
      <c r="I290" s="11">
        <f t="shared" si="62"/>
        <v>1.0510606168908774</v>
      </c>
      <c r="J290" s="12">
        <f t="shared" si="63"/>
        <v>5.1060616890877375</v>
      </c>
      <c r="K290" s="40">
        <f t="shared" si="64"/>
        <v>1094.3191108267022</v>
      </c>
      <c r="L290" s="42">
        <f t="shared" si="65"/>
        <v>0.4642816834563801</v>
      </c>
      <c r="M290" s="41">
        <f t="shared" si="66"/>
        <v>1.0510863060782734</v>
      </c>
      <c r="N290" s="42">
        <f t="shared" si="67"/>
        <v>5.1086306078273358</v>
      </c>
      <c r="O290" s="9">
        <v>13.65</v>
      </c>
      <c r="P290" s="15">
        <f t="shared" si="59"/>
        <v>1.1147811770922484</v>
      </c>
      <c r="Q290" s="16">
        <f t="shared" si="68"/>
        <v>5.0788037326188196E-2</v>
      </c>
      <c r="R290" s="15">
        <f t="shared" si="69"/>
        <v>1.1147811770922484</v>
      </c>
      <c r="S290" s="16">
        <f t="shared" si="70"/>
        <v>11.478117709224843</v>
      </c>
      <c r="AA290" s="9">
        <v>1.9</v>
      </c>
      <c r="AB290" s="9">
        <v>13.65</v>
      </c>
      <c r="AC290" s="9">
        <v>15.65</v>
      </c>
    </row>
    <row r="291" spans="1:29" x14ac:dyDescent="0.3">
      <c r="A291">
        <f t="shared" si="60"/>
        <v>289</v>
      </c>
      <c r="B291" s="7">
        <v>44827</v>
      </c>
      <c r="C291" s="8">
        <v>11.8195</v>
      </c>
      <c r="D291" s="34">
        <v>988.99445600000001</v>
      </c>
      <c r="E291" s="34">
        <v>0</v>
      </c>
      <c r="F291" s="34">
        <f t="shared" si="71"/>
        <v>103.25770976985335</v>
      </c>
      <c r="G291" s="35">
        <f t="shared" si="58"/>
        <v>988.99445600000001</v>
      </c>
      <c r="H291" s="12">
        <f t="shared" si="61"/>
        <v>-0.21383628839067859</v>
      </c>
      <c r="I291" s="11">
        <f t="shared" si="62"/>
        <v>1.0488130678789818</v>
      </c>
      <c r="J291" s="12">
        <f t="shared" si="63"/>
        <v>4.8813067878981764</v>
      </c>
      <c r="K291" s="40">
        <f t="shared" si="64"/>
        <v>1092.2521657698533</v>
      </c>
      <c r="L291" s="42">
        <f t="shared" si="65"/>
        <v>-0.18887955408979362</v>
      </c>
      <c r="M291" s="41">
        <f t="shared" si="66"/>
        <v>1.0491010189502539</v>
      </c>
      <c r="N291" s="42">
        <f t="shared" si="67"/>
        <v>4.9101018950253872</v>
      </c>
      <c r="O291" s="9">
        <v>13.65</v>
      </c>
      <c r="P291" s="15">
        <f t="shared" si="59"/>
        <v>1.1153473525725754</v>
      </c>
      <c r="Q291" s="16">
        <f t="shared" si="68"/>
        <v>5.0788037326188196E-2</v>
      </c>
      <c r="R291" s="15">
        <f t="shared" si="69"/>
        <v>1.1153473525725754</v>
      </c>
      <c r="S291" s="16">
        <f t="shared" si="70"/>
        <v>11.534735257257545</v>
      </c>
      <c r="AA291" s="9">
        <v>1.9</v>
      </c>
      <c r="AB291" s="9">
        <v>13.65</v>
      </c>
      <c r="AC291" s="9">
        <v>15.65</v>
      </c>
    </row>
    <row r="292" spans="1:29" x14ac:dyDescent="0.3">
      <c r="A292">
        <f t="shared" si="60"/>
        <v>290</v>
      </c>
      <c r="B292" s="7">
        <v>44830</v>
      </c>
      <c r="C292" s="8">
        <v>12.027900000000001</v>
      </c>
      <c r="D292" s="34">
        <v>985.69334100000003</v>
      </c>
      <c r="E292" s="34">
        <v>0</v>
      </c>
      <c r="F292" s="34">
        <f t="shared" si="71"/>
        <v>103.31015233403343</v>
      </c>
      <c r="G292" s="35">
        <f t="shared" si="58"/>
        <v>985.69334100000003</v>
      </c>
      <c r="H292" s="12">
        <f t="shared" si="61"/>
        <v>-0.33378498534272216</v>
      </c>
      <c r="I292" s="11">
        <f t="shared" si="62"/>
        <v>1.0453122873340894</v>
      </c>
      <c r="J292" s="12">
        <f t="shared" si="63"/>
        <v>4.5312287334089429</v>
      </c>
      <c r="K292" s="40">
        <f t="shared" si="64"/>
        <v>1089.0034933340335</v>
      </c>
      <c r="L292" s="42">
        <f t="shared" si="65"/>
        <v>-0.2974287932430042</v>
      </c>
      <c r="M292" s="41">
        <f t="shared" si="66"/>
        <v>1.04598069044969</v>
      </c>
      <c r="N292" s="42">
        <f t="shared" si="67"/>
        <v>4.5980690449689998</v>
      </c>
      <c r="O292" s="9">
        <v>13.65</v>
      </c>
      <c r="P292" s="15">
        <f t="shared" si="59"/>
        <v>1.1159138156023167</v>
      </c>
      <c r="Q292" s="16">
        <f t="shared" si="68"/>
        <v>5.0788037326188196E-2</v>
      </c>
      <c r="R292" s="15">
        <f t="shared" si="69"/>
        <v>1.1159138156023167</v>
      </c>
      <c r="S292" s="16">
        <f t="shared" si="70"/>
        <v>11.591381560231673</v>
      </c>
      <c r="AA292" s="9">
        <v>1.9</v>
      </c>
      <c r="AB292" s="9">
        <v>13.65</v>
      </c>
      <c r="AC292" s="9">
        <v>15.65</v>
      </c>
    </row>
    <row r="293" spans="1:29" x14ac:dyDescent="0.3">
      <c r="A293">
        <f t="shared" si="60"/>
        <v>291</v>
      </c>
      <c r="B293" s="7">
        <v>44831</v>
      </c>
      <c r="C293" s="8">
        <v>11.7864</v>
      </c>
      <c r="D293" s="34">
        <v>990.46682699999997</v>
      </c>
      <c r="E293" s="34">
        <v>0</v>
      </c>
      <c r="F293" s="34">
        <f t="shared" si="71"/>
        <v>103.36262153276259</v>
      </c>
      <c r="G293" s="35">
        <f t="shared" si="58"/>
        <v>990.46682699999997</v>
      </c>
      <c r="H293" s="12">
        <f t="shared" si="61"/>
        <v>0.48427698569588618</v>
      </c>
      <c r="I293" s="11">
        <f t="shared" si="62"/>
        <v>1.0503744941702997</v>
      </c>
      <c r="J293" s="12">
        <f t="shared" si="63"/>
        <v>5.0374494170299711</v>
      </c>
      <c r="K293" s="40">
        <f t="shared" si="64"/>
        <v>1093.8294485327626</v>
      </c>
      <c r="L293" s="42">
        <f t="shared" si="65"/>
        <v>0.44315332579460964</v>
      </c>
      <c r="M293" s="41">
        <f t="shared" si="66"/>
        <v>1.0506159886665871</v>
      </c>
      <c r="N293" s="42">
        <f t="shared" si="67"/>
        <v>5.0615988666587119</v>
      </c>
      <c r="O293" s="9">
        <v>13.65</v>
      </c>
      <c r="P293" s="15">
        <f t="shared" si="59"/>
        <v>1.116480566327513</v>
      </c>
      <c r="Q293" s="16">
        <f t="shared" si="68"/>
        <v>5.0788037326188196E-2</v>
      </c>
      <c r="R293" s="15">
        <f t="shared" si="69"/>
        <v>1.116480566327513</v>
      </c>
      <c r="S293" s="16">
        <f t="shared" si="70"/>
        <v>11.648056632751302</v>
      </c>
      <c r="AA293" s="9">
        <v>1.9</v>
      </c>
      <c r="AB293" s="9">
        <v>13.65</v>
      </c>
      <c r="AC293" s="9">
        <v>15.65</v>
      </c>
    </row>
    <row r="294" spans="1:29" x14ac:dyDescent="0.3">
      <c r="A294">
        <f t="shared" si="60"/>
        <v>292</v>
      </c>
      <c r="B294" s="7">
        <v>44832</v>
      </c>
      <c r="C294" s="8">
        <v>11.9314</v>
      </c>
      <c r="D294" s="34">
        <v>988.30595600000004</v>
      </c>
      <c r="E294" s="34">
        <v>0</v>
      </c>
      <c r="F294" s="34">
        <f t="shared" si="71"/>
        <v>103.41511737956797</v>
      </c>
      <c r="G294" s="35">
        <f t="shared" si="58"/>
        <v>988.30595600000004</v>
      </c>
      <c r="H294" s="12">
        <f t="shared" si="61"/>
        <v>-0.21816692302002449</v>
      </c>
      <c r="I294" s="11">
        <f t="shared" si="62"/>
        <v>1.0480829244561811</v>
      </c>
      <c r="J294" s="12">
        <f t="shared" si="63"/>
        <v>4.808292445618112</v>
      </c>
      <c r="K294" s="40">
        <f t="shared" si="64"/>
        <v>1091.721073379568</v>
      </c>
      <c r="L294" s="42">
        <f t="shared" si="65"/>
        <v>-0.19275172706519905</v>
      </c>
      <c r="M294" s="41">
        <f t="shared" si="66"/>
        <v>1.0485909082036091</v>
      </c>
      <c r="N294" s="42">
        <f t="shared" si="67"/>
        <v>4.8590908203609118</v>
      </c>
      <c r="O294" s="9">
        <v>13.65</v>
      </c>
      <c r="P294" s="15">
        <f t="shared" si="59"/>
        <v>1.117047604894279</v>
      </c>
      <c r="Q294" s="16">
        <f t="shared" si="68"/>
        <v>5.0788037326188196E-2</v>
      </c>
      <c r="R294" s="15">
        <f t="shared" si="69"/>
        <v>1.117047604894279</v>
      </c>
      <c r="S294" s="16">
        <f t="shared" si="70"/>
        <v>11.704760489427901</v>
      </c>
      <c r="AA294" s="9">
        <v>1.9</v>
      </c>
      <c r="AB294" s="9">
        <v>13.65</v>
      </c>
      <c r="AC294" s="9">
        <v>15.65</v>
      </c>
    </row>
    <row r="295" spans="1:29" x14ac:dyDescent="0.3">
      <c r="A295">
        <f t="shared" si="60"/>
        <v>293</v>
      </c>
      <c r="B295" s="7">
        <v>44833</v>
      </c>
      <c r="C295" s="8">
        <v>11.9125</v>
      </c>
      <c r="D295" s="34">
        <v>989.08574599999997</v>
      </c>
      <c r="E295" s="34">
        <v>0</v>
      </c>
      <c r="F295" s="34">
        <f t="shared" si="71"/>
        <v>103.46763988798364</v>
      </c>
      <c r="G295" s="35">
        <f t="shared" si="58"/>
        <v>989.08574599999997</v>
      </c>
      <c r="H295" s="12">
        <f t="shared" si="61"/>
        <v>7.890167971424944E-2</v>
      </c>
      <c r="I295" s="11">
        <f t="shared" si="62"/>
        <v>1.0489098794883753</v>
      </c>
      <c r="J295" s="12">
        <f t="shared" si="63"/>
        <v>4.890987948837533</v>
      </c>
      <c r="K295" s="40">
        <f t="shared" si="64"/>
        <v>1092.5533858879835</v>
      </c>
      <c r="L295" s="42">
        <f t="shared" si="65"/>
        <v>7.6238567589337336E-2</v>
      </c>
      <c r="M295" s="41">
        <f t="shared" si="66"/>
        <v>1.0493903388918955</v>
      </c>
      <c r="N295" s="42">
        <f t="shared" si="67"/>
        <v>4.939033889189548</v>
      </c>
      <c r="O295" s="9">
        <v>13.65</v>
      </c>
      <c r="P295" s="15">
        <f t="shared" si="59"/>
        <v>1.117614931448804</v>
      </c>
      <c r="Q295" s="16">
        <f t="shared" si="68"/>
        <v>5.0788037326188196E-2</v>
      </c>
      <c r="R295" s="15">
        <f t="shared" si="69"/>
        <v>1.117614931448804</v>
      </c>
      <c r="S295" s="16">
        <f t="shared" si="70"/>
        <v>11.761493144880397</v>
      </c>
      <c r="AA295" s="9">
        <v>1.9</v>
      </c>
      <c r="AB295" s="9">
        <v>13.65</v>
      </c>
      <c r="AC295" s="9">
        <v>15.65</v>
      </c>
    </row>
    <row r="296" spans="1:29" x14ac:dyDescent="0.3">
      <c r="A296">
        <f t="shared" si="60"/>
        <v>294</v>
      </c>
      <c r="B296" s="7">
        <v>44834</v>
      </c>
      <c r="C296" s="8">
        <v>11.7761</v>
      </c>
      <c r="D296" s="34">
        <v>991.96593600000006</v>
      </c>
      <c r="E296" s="34">
        <v>0</v>
      </c>
      <c r="F296" s="34">
        <f t="shared" si="71"/>
        <v>103.52018907155048</v>
      </c>
      <c r="G296" s="35">
        <f t="shared" si="58"/>
        <v>991.96593600000006</v>
      </c>
      <c r="H296" s="12">
        <f t="shared" si="61"/>
        <v>0.29119720020716056</v>
      </c>
      <c r="I296" s="11">
        <f t="shared" si="62"/>
        <v>1.0519642756901417</v>
      </c>
      <c r="J296" s="12">
        <f t="shared" si="63"/>
        <v>5.1964275690141726</v>
      </c>
      <c r="K296" s="40">
        <f t="shared" si="64"/>
        <v>1095.4861250715505</v>
      </c>
      <c r="L296" s="42">
        <f t="shared" si="65"/>
        <v>0.26842982882555599</v>
      </c>
      <c r="M296" s="41">
        <f t="shared" si="66"/>
        <v>1.052207215582295</v>
      </c>
      <c r="N296" s="42">
        <f t="shared" si="67"/>
        <v>5.2207215582295019</v>
      </c>
      <c r="O296" s="9">
        <v>13.65</v>
      </c>
      <c r="P296" s="15">
        <f t="shared" si="59"/>
        <v>1.1181825461373514</v>
      </c>
      <c r="Q296" s="16">
        <f t="shared" si="68"/>
        <v>5.0788037326188196E-2</v>
      </c>
      <c r="R296" s="15">
        <f t="shared" si="69"/>
        <v>1.1181825461373514</v>
      </c>
      <c r="S296" s="16">
        <f t="shared" si="70"/>
        <v>11.818254613735135</v>
      </c>
      <c r="AA296" s="9">
        <v>1.9</v>
      </c>
      <c r="AB296" s="9">
        <v>13.65</v>
      </c>
      <c r="AC296" s="9">
        <v>15.65</v>
      </c>
    </row>
    <row r="297" spans="1:29" x14ac:dyDescent="0.3">
      <c r="A297">
        <f t="shared" si="60"/>
        <v>295</v>
      </c>
      <c r="B297" s="7">
        <v>44837</v>
      </c>
      <c r="C297" s="8">
        <v>11.66</v>
      </c>
      <c r="D297" s="34">
        <v>994.483968</v>
      </c>
      <c r="E297" s="34">
        <v>0</v>
      </c>
      <c r="F297" s="34">
        <f t="shared" si="71"/>
        <v>103.57276494381628</v>
      </c>
      <c r="G297" s="35">
        <f t="shared" si="58"/>
        <v>994.483968</v>
      </c>
      <c r="H297" s="12">
        <f t="shared" si="61"/>
        <v>0.25384258759466594</v>
      </c>
      <c r="I297" s="11">
        <f t="shared" si="62"/>
        <v>1.0546346090281251</v>
      </c>
      <c r="J297" s="12">
        <f t="shared" si="63"/>
        <v>5.4634609028125114</v>
      </c>
      <c r="K297" s="40">
        <f t="shared" si="64"/>
        <v>1098.0567329438163</v>
      </c>
      <c r="L297" s="42">
        <f t="shared" si="65"/>
        <v>0.23465453495341571</v>
      </c>
      <c r="M297" s="41">
        <f t="shared" si="66"/>
        <v>1.0546762675307659</v>
      </c>
      <c r="N297" s="42">
        <f t="shared" si="67"/>
        <v>5.4676267530765932</v>
      </c>
      <c r="O297" s="9">
        <v>13.65</v>
      </c>
      <c r="P297" s="15">
        <f t="shared" si="59"/>
        <v>1.1187504491062585</v>
      </c>
      <c r="Q297" s="16">
        <f t="shared" si="68"/>
        <v>5.0788037326188196E-2</v>
      </c>
      <c r="R297" s="15">
        <f t="shared" si="69"/>
        <v>1.1187504491062585</v>
      </c>
      <c r="S297" s="16">
        <f t="shared" si="70"/>
        <v>11.875044910625853</v>
      </c>
      <c r="AA297" s="9">
        <v>1.9</v>
      </c>
      <c r="AB297" s="9">
        <v>13.65</v>
      </c>
      <c r="AC297" s="9">
        <v>15.65</v>
      </c>
    </row>
    <row r="298" spans="1:29" x14ac:dyDescent="0.3">
      <c r="A298">
        <f t="shared" si="60"/>
        <v>296</v>
      </c>
      <c r="B298" s="7">
        <v>44838</v>
      </c>
      <c r="C298" s="8">
        <v>11.654999999999999</v>
      </c>
      <c r="D298" s="34">
        <v>995.00888199999997</v>
      </c>
      <c r="E298" s="34">
        <v>0</v>
      </c>
      <c r="F298" s="34">
        <f t="shared" si="71"/>
        <v>103.62536751833571</v>
      </c>
      <c r="G298" s="35">
        <f t="shared" si="58"/>
        <v>995.00888199999997</v>
      </c>
      <c r="H298" s="12">
        <f t="shared" si="61"/>
        <v>5.2782550236130099E-2</v>
      </c>
      <c r="I298" s="11">
        <f t="shared" si="62"/>
        <v>1.0551912720704431</v>
      </c>
      <c r="J298" s="12">
        <f t="shared" si="63"/>
        <v>5.5191272070443054</v>
      </c>
      <c r="K298" s="40">
        <f t="shared" si="64"/>
        <v>1098.6342495183358</v>
      </c>
      <c r="L298" s="42">
        <f t="shared" si="65"/>
        <v>5.2594420414986409E-2</v>
      </c>
      <c r="M298" s="41">
        <f t="shared" si="66"/>
        <v>1.0552309684009282</v>
      </c>
      <c r="N298" s="42">
        <f t="shared" si="67"/>
        <v>5.5230968400928226</v>
      </c>
      <c r="O298" s="9">
        <v>13.65</v>
      </c>
      <c r="P298" s="15">
        <f t="shared" si="59"/>
        <v>1.1193186405019375</v>
      </c>
      <c r="Q298" s="16">
        <f t="shared" si="68"/>
        <v>5.0788037326188196E-2</v>
      </c>
      <c r="R298" s="15">
        <f t="shared" si="69"/>
        <v>1.1193186405019375</v>
      </c>
      <c r="S298" s="16">
        <f t="shared" si="70"/>
        <v>11.931864050193752</v>
      </c>
      <c r="AA298" s="9">
        <v>1.9</v>
      </c>
      <c r="AB298" s="9">
        <v>13.65</v>
      </c>
      <c r="AC298" s="9">
        <v>15.65</v>
      </c>
    </row>
    <row r="299" spans="1:29" x14ac:dyDescent="0.3">
      <c r="A299">
        <f t="shared" si="60"/>
        <v>297</v>
      </c>
      <c r="B299" s="7">
        <v>44839</v>
      </c>
      <c r="C299" s="8">
        <v>11.7112</v>
      </c>
      <c r="D299" s="34">
        <v>994.43964700000004</v>
      </c>
      <c r="E299" s="34">
        <v>0</v>
      </c>
      <c r="F299" s="34">
        <f t="shared" si="71"/>
        <v>103.67799680867031</v>
      </c>
      <c r="G299" s="35">
        <f t="shared" si="58"/>
        <v>994.43964700000004</v>
      </c>
      <c r="H299" s="12">
        <f t="shared" si="61"/>
        <v>-5.7209037054595235E-2</v>
      </c>
      <c r="I299" s="11">
        <f t="shared" si="62"/>
        <v>1.0545876073046074</v>
      </c>
      <c r="J299" s="12">
        <f t="shared" si="63"/>
        <v>5.4587607304607433</v>
      </c>
      <c r="K299" s="40">
        <f t="shared" si="64"/>
        <v>1098.1176438086704</v>
      </c>
      <c r="L299" s="42">
        <f t="shared" si="65"/>
        <v>-4.7022538200658381E-2</v>
      </c>
      <c r="M299" s="41">
        <f t="shared" si="66"/>
        <v>1.0547347720157068</v>
      </c>
      <c r="N299" s="42">
        <f t="shared" si="67"/>
        <v>5.4734772015706756</v>
      </c>
      <c r="O299" s="9">
        <v>13.65</v>
      </c>
      <c r="P299" s="15">
        <f t="shared" si="59"/>
        <v>1.1198871204708747</v>
      </c>
      <c r="Q299" s="16">
        <f t="shared" si="68"/>
        <v>5.0788037326188196E-2</v>
      </c>
      <c r="R299" s="15">
        <f t="shared" si="69"/>
        <v>1.1198871204708747</v>
      </c>
      <c r="S299" s="16">
        <f t="shared" si="70"/>
        <v>11.988712047087468</v>
      </c>
      <c r="AA299" s="9">
        <v>1.9</v>
      </c>
      <c r="AB299" s="9">
        <v>13.65</v>
      </c>
      <c r="AC299" s="9">
        <v>15.65</v>
      </c>
    </row>
    <row r="300" spans="1:29" x14ac:dyDescent="0.3">
      <c r="A300">
        <f t="shared" si="60"/>
        <v>298</v>
      </c>
      <c r="B300" s="7">
        <v>44840</v>
      </c>
      <c r="C300" s="8">
        <v>11.749000000000001</v>
      </c>
      <c r="D300" s="34">
        <v>994.20299899999998</v>
      </c>
      <c r="E300" s="34">
        <v>0</v>
      </c>
      <c r="F300" s="34">
        <f t="shared" si="71"/>
        <v>103.73065282838854</v>
      </c>
      <c r="G300" s="35">
        <f t="shared" si="58"/>
        <v>994.20299899999998</v>
      </c>
      <c r="H300" s="12">
        <f t="shared" si="61"/>
        <v>-2.3797120389756898E-2</v>
      </c>
      <c r="I300" s="11">
        <f t="shared" si="62"/>
        <v>1.0543366458220818</v>
      </c>
      <c r="J300" s="12">
        <f t="shared" si="63"/>
        <v>5.4336645822081753</v>
      </c>
      <c r="K300" s="40">
        <f t="shared" si="64"/>
        <v>1097.9336518283885</v>
      </c>
      <c r="L300" s="42">
        <f t="shared" si="65"/>
        <v>-1.6755215738428753E-2</v>
      </c>
      <c r="M300" s="41">
        <f t="shared" si="66"/>
        <v>1.0545580489291873</v>
      </c>
      <c r="N300" s="42">
        <f t="shared" si="67"/>
        <v>5.4558048929187253</v>
      </c>
      <c r="O300" s="9">
        <v>13.65</v>
      </c>
      <c r="P300" s="15">
        <f t="shared" si="59"/>
        <v>1.1204558891596306</v>
      </c>
      <c r="Q300" s="16">
        <f t="shared" si="68"/>
        <v>5.0788037326188196E-2</v>
      </c>
      <c r="R300" s="15">
        <f t="shared" si="69"/>
        <v>1.1204558891596306</v>
      </c>
      <c r="S300" s="16">
        <f t="shared" si="70"/>
        <v>12.045588915963057</v>
      </c>
      <c r="AA300" s="9">
        <v>1.9</v>
      </c>
      <c r="AB300" s="9">
        <v>13.65</v>
      </c>
      <c r="AC300" s="9">
        <v>15.65</v>
      </c>
    </row>
    <row r="301" spans="1:29" x14ac:dyDescent="0.3">
      <c r="A301">
        <f t="shared" si="60"/>
        <v>299</v>
      </c>
      <c r="B301" s="7">
        <v>44841</v>
      </c>
      <c r="C301" s="8">
        <v>11.7478</v>
      </c>
      <c r="D301" s="34">
        <v>994.66269999999997</v>
      </c>
      <c r="E301" s="34">
        <v>0</v>
      </c>
      <c r="F301" s="34">
        <f t="shared" si="71"/>
        <v>103.78333559106572</v>
      </c>
      <c r="G301" s="35">
        <f t="shared" si="58"/>
        <v>994.66269999999997</v>
      </c>
      <c r="H301" s="12">
        <f t="shared" si="61"/>
        <v>4.6238142558641115E-2</v>
      </c>
      <c r="I301" s="11">
        <f t="shared" si="62"/>
        <v>1.0548241515034249</v>
      </c>
      <c r="J301" s="12">
        <f t="shared" si="63"/>
        <v>5.4824151503424901</v>
      </c>
      <c r="K301" s="40">
        <f t="shared" si="64"/>
        <v>1098.4460355910658</v>
      </c>
      <c r="L301" s="42">
        <f t="shared" si="65"/>
        <v>4.6668007836725423E-2</v>
      </c>
      <c r="M301" s="41">
        <f t="shared" si="66"/>
        <v>1.0550501901621043</v>
      </c>
      <c r="N301" s="42">
        <f t="shared" si="67"/>
        <v>5.5050190162104329</v>
      </c>
      <c r="O301" s="9">
        <v>13.65</v>
      </c>
      <c r="P301" s="15">
        <f t="shared" si="59"/>
        <v>1.1210249467148405</v>
      </c>
      <c r="Q301" s="16">
        <f t="shared" si="68"/>
        <v>5.0788037326188196E-2</v>
      </c>
      <c r="R301" s="15">
        <f t="shared" si="69"/>
        <v>1.1210249467148405</v>
      </c>
      <c r="S301" s="16">
        <f t="shared" si="70"/>
        <v>12.102494671484054</v>
      </c>
      <c r="AA301" s="9">
        <v>1.9</v>
      </c>
      <c r="AB301" s="9">
        <v>13.65</v>
      </c>
      <c r="AC301" s="9">
        <v>15.65</v>
      </c>
    </row>
    <row r="302" spans="1:29" x14ac:dyDescent="0.3">
      <c r="A302">
        <f t="shared" si="60"/>
        <v>300</v>
      </c>
      <c r="B302" s="7">
        <v>44844</v>
      </c>
      <c r="C302" s="8">
        <v>11.6836</v>
      </c>
      <c r="D302" s="34">
        <v>996.24248899999998</v>
      </c>
      <c r="E302" s="34">
        <v>0</v>
      </c>
      <c r="F302" s="34">
        <f t="shared" si="71"/>
        <v>103.83604511028408</v>
      </c>
      <c r="G302" s="35">
        <f t="shared" si="58"/>
        <v>996.24248899999998</v>
      </c>
      <c r="H302" s="12">
        <f t="shared" si="61"/>
        <v>0.15882660524015879</v>
      </c>
      <c r="I302" s="11">
        <f t="shared" si="62"/>
        <v>1.0564994928945111</v>
      </c>
      <c r="J302" s="12">
        <f t="shared" si="63"/>
        <v>5.6499492894511061</v>
      </c>
      <c r="K302" s="40">
        <f t="shared" si="64"/>
        <v>1100.078534110284</v>
      </c>
      <c r="L302" s="42">
        <f t="shared" si="65"/>
        <v>0.14861890947057699</v>
      </c>
      <c r="M302" s="41">
        <f t="shared" si="66"/>
        <v>1.0566181942490904</v>
      </c>
      <c r="N302" s="42">
        <f t="shared" si="67"/>
        <v>5.6618194249090426</v>
      </c>
      <c r="O302" s="9">
        <v>13.65</v>
      </c>
      <c r="P302" s="15">
        <f t="shared" si="59"/>
        <v>1.1215942932832139</v>
      </c>
      <c r="Q302" s="16">
        <f t="shared" si="68"/>
        <v>5.0788037326188196E-2</v>
      </c>
      <c r="R302" s="15">
        <f t="shared" si="69"/>
        <v>1.1215942932832139</v>
      </c>
      <c r="S302" s="16">
        <f t="shared" si="70"/>
        <v>12.159429328321391</v>
      </c>
      <c r="AA302" s="9">
        <v>1.9</v>
      </c>
      <c r="AB302" s="9">
        <v>13.65</v>
      </c>
      <c r="AC302" s="9">
        <v>15.65</v>
      </c>
    </row>
    <row r="303" spans="1:29" x14ac:dyDescent="0.3">
      <c r="A303">
        <f t="shared" si="60"/>
        <v>301</v>
      </c>
      <c r="B303" s="7">
        <v>44845</v>
      </c>
      <c r="C303" s="8">
        <v>11.834099999999999</v>
      </c>
      <c r="D303" s="34">
        <v>994.01139499999999</v>
      </c>
      <c r="E303" s="34">
        <v>0</v>
      </c>
      <c r="F303" s="34">
        <f t="shared" si="71"/>
        <v>103.88878139963272</v>
      </c>
      <c r="G303" s="35">
        <f t="shared" si="58"/>
        <v>994.01139499999999</v>
      </c>
      <c r="H303" s="12">
        <f t="shared" si="61"/>
        <v>-0.22395089796255485</v>
      </c>
      <c r="I303" s="11">
        <f t="shared" si="62"/>
        <v>1.054133452793204</v>
      </c>
      <c r="J303" s="12">
        <f t="shared" si="63"/>
        <v>5.4133452793204029</v>
      </c>
      <c r="K303" s="40">
        <f t="shared" si="64"/>
        <v>1097.9001763996328</v>
      </c>
      <c r="L303" s="42">
        <f t="shared" si="65"/>
        <v>-0.19801838169790642</v>
      </c>
      <c r="M303" s="41">
        <f t="shared" si="66"/>
        <v>1.0545258960001127</v>
      </c>
      <c r="N303" s="42">
        <f t="shared" si="67"/>
        <v>5.4525896000112706</v>
      </c>
      <c r="O303" s="9">
        <v>13.65</v>
      </c>
      <c r="P303" s="15">
        <f t="shared" si="59"/>
        <v>1.1221639290115351</v>
      </c>
      <c r="Q303" s="16">
        <f t="shared" si="68"/>
        <v>5.0788037326188196E-2</v>
      </c>
      <c r="R303" s="15">
        <f t="shared" si="69"/>
        <v>1.1221639290115351</v>
      </c>
      <c r="S303" s="16">
        <f t="shared" si="70"/>
        <v>12.216392901153505</v>
      </c>
      <c r="AA303" s="9">
        <v>1.9</v>
      </c>
      <c r="AB303" s="9">
        <v>13.65</v>
      </c>
      <c r="AC303" s="9">
        <v>15.65</v>
      </c>
    </row>
    <row r="304" spans="1:29" x14ac:dyDescent="0.3">
      <c r="A304">
        <f t="shared" si="60"/>
        <v>302</v>
      </c>
      <c r="B304" s="7">
        <v>44847</v>
      </c>
      <c r="C304" s="8">
        <v>11.8926</v>
      </c>
      <c r="D304" s="34">
        <v>993.42023500000005</v>
      </c>
      <c r="E304" s="34">
        <v>0</v>
      </c>
      <c r="F304" s="34">
        <f t="shared" si="71"/>
        <v>103.94154447270769</v>
      </c>
      <c r="G304" s="35">
        <f t="shared" si="58"/>
        <v>993.42023500000005</v>
      </c>
      <c r="H304" s="12">
        <f t="shared" si="61"/>
        <v>-5.9472155246265146E-2</v>
      </c>
      <c r="I304" s="11">
        <f t="shared" si="62"/>
        <v>1.0535065369096561</v>
      </c>
      <c r="J304" s="12">
        <f t="shared" si="63"/>
        <v>5.3506536909656122</v>
      </c>
      <c r="K304" s="40">
        <f t="shared" si="64"/>
        <v>1097.3617794727077</v>
      </c>
      <c r="L304" s="42">
        <f t="shared" si="65"/>
        <v>-4.9038786813082602E-2</v>
      </c>
      <c r="M304" s="41">
        <f t="shared" si="66"/>
        <v>1.0540087692940845</v>
      </c>
      <c r="N304" s="42">
        <f t="shared" si="67"/>
        <v>5.4008769294084491</v>
      </c>
      <c r="O304" s="9">
        <v>13.65</v>
      </c>
      <c r="P304" s="15">
        <f t="shared" si="59"/>
        <v>1.1227338540466625</v>
      </c>
      <c r="Q304" s="16">
        <f t="shared" si="68"/>
        <v>5.0788037326188196E-2</v>
      </c>
      <c r="R304" s="15">
        <f t="shared" si="69"/>
        <v>1.1227338540466625</v>
      </c>
      <c r="S304" s="16">
        <f t="shared" si="70"/>
        <v>12.273385404666248</v>
      </c>
      <c r="AA304" s="9">
        <v>1.9</v>
      </c>
      <c r="AB304" s="9">
        <v>13.65</v>
      </c>
      <c r="AC304" s="9">
        <v>15.65</v>
      </c>
    </row>
    <row r="305" spans="1:29" x14ac:dyDescent="0.3">
      <c r="A305">
        <f t="shared" si="60"/>
        <v>303</v>
      </c>
      <c r="B305" s="7">
        <v>44848</v>
      </c>
      <c r="C305" s="8">
        <v>11.968999999999999</v>
      </c>
      <c r="D305" s="34">
        <v>992.51960199999996</v>
      </c>
      <c r="E305" s="34">
        <v>0</v>
      </c>
      <c r="F305" s="34">
        <f t="shared" si="71"/>
        <v>103.9943343431119</v>
      </c>
      <c r="G305" s="35">
        <f t="shared" si="58"/>
        <v>992.51960199999996</v>
      </c>
      <c r="H305" s="12">
        <f t="shared" si="61"/>
        <v>-9.0659820312610773E-2</v>
      </c>
      <c r="I305" s="11">
        <f t="shared" si="62"/>
        <v>1.0525514297763121</v>
      </c>
      <c r="J305" s="12">
        <f t="shared" si="63"/>
        <v>5.2551429776312109</v>
      </c>
      <c r="K305" s="40">
        <f t="shared" si="64"/>
        <v>1096.5139363431119</v>
      </c>
      <c r="L305" s="42">
        <f t="shared" si="65"/>
        <v>-7.7261951842644283E-2</v>
      </c>
      <c r="M305" s="41">
        <f t="shared" si="66"/>
        <v>1.0531944215463354</v>
      </c>
      <c r="N305" s="42">
        <f t="shared" si="67"/>
        <v>5.3194421546335358</v>
      </c>
      <c r="O305" s="9">
        <v>13.65</v>
      </c>
      <c r="P305" s="15">
        <f t="shared" si="59"/>
        <v>1.1233040685355296</v>
      </c>
      <c r="Q305" s="16">
        <f t="shared" si="68"/>
        <v>5.0788037326188196E-2</v>
      </c>
      <c r="R305" s="15">
        <f t="shared" si="69"/>
        <v>1.1233040685355296</v>
      </c>
      <c r="S305" s="16">
        <f t="shared" si="70"/>
        <v>12.330406853552955</v>
      </c>
      <c r="AA305" s="9">
        <v>2.65</v>
      </c>
      <c r="AB305" s="9">
        <v>13.65</v>
      </c>
      <c r="AC305" s="9">
        <v>15.65</v>
      </c>
    </row>
    <row r="306" spans="1:29" x14ac:dyDescent="0.3">
      <c r="A306">
        <f t="shared" si="60"/>
        <v>304</v>
      </c>
      <c r="B306" s="7">
        <v>44851</v>
      </c>
      <c r="C306" s="8">
        <v>11.8238</v>
      </c>
      <c r="D306" s="34">
        <v>995.51719500000002</v>
      </c>
      <c r="E306" s="34">
        <v>0</v>
      </c>
      <c r="F306" s="34">
        <f t="shared" si="71"/>
        <v>104.0471510244552</v>
      </c>
      <c r="G306" s="35">
        <f t="shared" si="58"/>
        <v>995.51719500000002</v>
      </c>
      <c r="H306" s="12">
        <f t="shared" si="61"/>
        <v>0.30201851872342367</v>
      </c>
      <c r="I306" s="11">
        <f t="shared" si="62"/>
        <v>1.0557303300133247</v>
      </c>
      <c r="J306" s="12">
        <f t="shared" si="63"/>
        <v>5.5730330013324725</v>
      </c>
      <c r="K306" s="40">
        <f t="shared" si="64"/>
        <v>1099.5643460244553</v>
      </c>
      <c r="L306" s="42">
        <f t="shared" si="65"/>
        <v>0.27819160160575951</v>
      </c>
      <c r="M306" s="41">
        <f t="shared" si="66"/>
        <v>1.0561243199756576</v>
      </c>
      <c r="N306" s="42">
        <f t="shared" si="67"/>
        <v>5.6124319975657588</v>
      </c>
      <c r="O306" s="9">
        <v>13.65</v>
      </c>
      <c r="P306" s="15">
        <f t="shared" si="59"/>
        <v>1.123874572625144</v>
      </c>
      <c r="Q306" s="16">
        <f t="shared" si="68"/>
        <v>5.0788037326188196E-2</v>
      </c>
      <c r="R306" s="15">
        <f t="shared" si="69"/>
        <v>1.123874572625144</v>
      </c>
      <c r="S306" s="16">
        <f t="shared" si="70"/>
        <v>12.387457262514401</v>
      </c>
      <c r="AA306" s="9">
        <v>2.65</v>
      </c>
      <c r="AB306" s="9">
        <v>13.65</v>
      </c>
      <c r="AC306" s="9">
        <v>15.65</v>
      </c>
    </row>
    <row r="307" spans="1:29" x14ac:dyDescent="0.3">
      <c r="A307">
        <f t="shared" si="60"/>
        <v>305</v>
      </c>
      <c r="B307" s="7">
        <v>44852</v>
      </c>
      <c r="C307" s="8">
        <v>11.7865</v>
      </c>
      <c r="D307" s="34">
        <v>996.61505599999998</v>
      </c>
      <c r="E307" s="34">
        <v>0</v>
      </c>
      <c r="F307" s="34">
        <f t="shared" si="71"/>
        <v>104.09999453035434</v>
      </c>
      <c r="G307" s="35">
        <f t="shared" si="58"/>
        <v>996.61505599999998</v>
      </c>
      <c r="H307" s="12">
        <f t="shared" si="61"/>
        <v>0.11028046582359785</v>
      </c>
      <c r="I307" s="11">
        <f t="shared" si="62"/>
        <v>1.0568945943391044</v>
      </c>
      <c r="J307" s="12">
        <f t="shared" si="63"/>
        <v>5.6894594339104376</v>
      </c>
      <c r="K307" s="40">
        <f t="shared" si="64"/>
        <v>1100.7150505303543</v>
      </c>
      <c r="L307" s="42">
        <f t="shared" si="65"/>
        <v>0.10465094744656067</v>
      </c>
      <c r="M307" s="41">
        <f t="shared" si="66"/>
        <v>1.0572295640827256</v>
      </c>
      <c r="N307" s="42">
        <f t="shared" si="67"/>
        <v>5.7229564082725615</v>
      </c>
      <c r="O307" s="9">
        <v>13.65</v>
      </c>
      <c r="P307" s="15">
        <f t="shared" si="59"/>
        <v>1.1244453664625884</v>
      </c>
      <c r="Q307" s="16">
        <f t="shared" si="68"/>
        <v>5.0788037326188196E-2</v>
      </c>
      <c r="R307" s="15">
        <f t="shared" si="69"/>
        <v>1.1244453664625884</v>
      </c>
      <c r="S307" s="16">
        <f t="shared" si="70"/>
        <v>12.444536646258841</v>
      </c>
      <c r="AA307" s="9">
        <v>2.65</v>
      </c>
      <c r="AB307" s="9">
        <v>13.65</v>
      </c>
      <c r="AC307" s="9">
        <v>15.65</v>
      </c>
    </row>
    <row r="308" spans="1:29" x14ac:dyDescent="0.3">
      <c r="A308">
        <f t="shared" si="60"/>
        <v>306</v>
      </c>
      <c r="B308" s="7">
        <v>44853</v>
      </c>
      <c r="C308" s="8">
        <v>11.850300000000001</v>
      </c>
      <c r="D308" s="34">
        <v>995.93543499999998</v>
      </c>
      <c r="E308" s="34">
        <v>0</v>
      </c>
      <c r="F308" s="34">
        <f t="shared" si="71"/>
        <v>104.15286487443298</v>
      </c>
      <c r="G308" s="35">
        <f t="shared" si="58"/>
        <v>995.93543499999998</v>
      </c>
      <c r="H308" s="12">
        <f t="shared" si="61"/>
        <v>-6.8192929246690959E-2</v>
      </c>
      <c r="I308" s="11">
        <f t="shared" si="62"/>
        <v>1.0561738669561747</v>
      </c>
      <c r="J308" s="12">
        <f t="shared" si="63"/>
        <v>5.6173866956174656</v>
      </c>
      <c r="K308" s="40">
        <f t="shared" si="64"/>
        <v>1100.088299874433</v>
      </c>
      <c r="L308" s="42">
        <f t="shared" si="65"/>
        <v>-5.6940318533793555E-2</v>
      </c>
      <c r="M308" s="41">
        <f t="shared" si="66"/>
        <v>1.0566275742013034</v>
      </c>
      <c r="N308" s="42">
        <f t="shared" si="67"/>
        <v>5.6627574201303377</v>
      </c>
      <c r="O308" s="9">
        <v>13.65</v>
      </c>
      <c r="P308" s="15">
        <f t="shared" si="59"/>
        <v>1.1250164501950199</v>
      </c>
      <c r="Q308" s="16">
        <f t="shared" si="68"/>
        <v>5.0788037326188196E-2</v>
      </c>
      <c r="R308" s="15">
        <f t="shared" si="69"/>
        <v>1.1250164501950199</v>
      </c>
      <c r="S308" s="16">
        <f t="shared" si="70"/>
        <v>12.501645019501995</v>
      </c>
      <c r="AA308" s="9">
        <v>2.65</v>
      </c>
      <c r="AB308" s="9">
        <v>13.65</v>
      </c>
      <c r="AC308" s="9">
        <v>15.65</v>
      </c>
    </row>
    <row r="309" spans="1:29" x14ac:dyDescent="0.3">
      <c r="A309">
        <f t="shared" si="60"/>
        <v>307</v>
      </c>
      <c r="B309" s="7">
        <v>44854</v>
      </c>
      <c r="C309" s="8">
        <v>11.89</v>
      </c>
      <c r="D309" s="34">
        <v>995.68307900000002</v>
      </c>
      <c r="E309" s="34">
        <v>0</v>
      </c>
      <c r="F309" s="34">
        <f t="shared" si="71"/>
        <v>104.2057620703217</v>
      </c>
      <c r="G309" s="35">
        <f t="shared" si="58"/>
        <v>995.68307900000002</v>
      </c>
      <c r="H309" s="12">
        <f t="shared" si="61"/>
        <v>-2.5338590347467882E-2</v>
      </c>
      <c r="I309" s="11">
        <f t="shared" si="62"/>
        <v>1.0559062473866696</v>
      </c>
      <c r="J309" s="12">
        <f t="shared" si="63"/>
        <v>5.5906247386669605</v>
      </c>
      <c r="K309" s="40">
        <f t="shared" si="64"/>
        <v>1099.8888410703216</v>
      </c>
      <c r="L309" s="42">
        <f t="shared" si="65"/>
        <v>-1.8131163119738947E-2</v>
      </c>
      <c r="M309" s="41">
        <f t="shared" si="66"/>
        <v>1.0564359953322568</v>
      </c>
      <c r="N309" s="42">
        <f t="shared" si="67"/>
        <v>5.643599533225685</v>
      </c>
      <c r="O309" s="9">
        <v>13.65</v>
      </c>
      <c r="P309" s="15">
        <f t="shared" si="59"/>
        <v>1.1255878239696708</v>
      </c>
      <c r="Q309" s="16">
        <f t="shared" si="68"/>
        <v>5.0788037326188196E-2</v>
      </c>
      <c r="R309" s="15">
        <f t="shared" si="69"/>
        <v>1.1255878239696708</v>
      </c>
      <c r="S309" s="16">
        <f t="shared" si="70"/>
        <v>12.558782396967082</v>
      </c>
      <c r="AA309" s="9">
        <v>2.65</v>
      </c>
      <c r="AB309" s="9">
        <v>13.65</v>
      </c>
      <c r="AC309" s="9">
        <v>15.65</v>
      </c>
    </row>
    <row r="310" spans="1:29" x14ac:dyDescent="0.3">
      <c r="A310">
        <f t="shared" si="60"/>
        <v>308</v>
      </c>
      <c r="B310" s="7">
        <v>44855</v>
      </c>
      <c r="C310" s="8">
        <v>11.8588</v>
      </c>
      <c r="D310" s="34">
        <v>996.67238899999995</v>
      </c>
      <c r="E310" s="34">
        <v>0</v>
      </c>
      <c r="F310" s="34">
        <f t="shared" si="71"/>
        <v>104.25868613165801</v>
      </c>
      <c r="G310" s="35">
        <f t="shared" si="58"/>
        <v>996.67238899999995</v>
      </c>
      <c r="H310" s="12">
        <f t="shared" si="61"/>
        <v>9.9359928963904665E-2</v>
      </c>
      <c r="I310" s="11">
        <f t="shared" si="62"/>
        <v>1.0569553950839985</v>
      </c>
      <c r="J310" s="12">
        <f t="shared" si="63"/>
        <v>5.6955395083998495</v>
      </c>
      <c r="K310" s="40">
        <f t="shared" si="64"/>
        <v>1100.931075131658</v>
      </c>
      <c r="L310" s="42">
        <f t="shared" si="65"/>
        <v>9.475812667778527E-2</v>
      </c>
      <c r="M310" s="41">
        <f t="shared" si="66"/>
        <v>1.0574370542909834</v>
      </c>
      <c r="N310" s="42">
        <f t="shared" si="67"/>
        <v>5.7437054290983447</v>
      </c>
      <c r="O310" s="9">
        <v>13.65</v>
      </c>
      <c r="P310" s="15">
        <f t="shared" si="59"/>
        <v>1.1261594879338477</v>
      </c>
      <c r="Q310" s="16">
        <f t="shared" si="68"/>
        <v>5.0788037326188196E-2</v>
      </c>
      <c r="R310" s="15">
        <f t="shared" si="69"/>
        <v>1.1261594879338477</v>
      </c>
      <c r="S310" s="16">
        <f t="shared" si="70"/>
        <v>12.615948793384767</v>
      </c>
      <c r="AA310" s="9">
        <v>2.65</v>
      </c>
      <c r="AB310" s="9">
        <v>13.65</v>
      </c>
      <c r="AC310" s="9">
        <v>15.65</v>
      </c>
    </row>
    <row r="311" spans="1:29" x14ac:dyDescent="0.3">
      <c r="A311">
        <f t="shared" si="60"/>
        <v>309</v>
      </c>
      <c r="B311" s="7">
        <v>44858</v>
      </c>
      <c r="C311" s="8">
        <v>11.9983</v>
      </c>
      <c r="D311" s="34">
        <v>994.685025</v>
      </c>
      <c r="E311" s="34">
        <v>0</v>
      </c>
      <c r="F311" s="34">
        <f t="shared" si="71"/>
        <v>104.31163707208636</v>
      </c>
      <c r="G311" s="35">
        <f t="shared" si="58"/>
        <v>994.685025</v>
      </c>
      <c r="H311" s="12">
        <f t="shared" si="61"/>
        <v>-0.19939992538510198</v>
      </c>
      <c r="I311" s="11">
        <f t="shared" si="62"/>
        <v>1.0548478268148471</v>
      </c>
      <c r="J311" s="12">
        <f t="shared" si="63"/>
        <v>5.4847826814847123</v>
      </c>
      <c r="K311" s="40">
        <f t="shared" si="64"/>
        <v>1098.9966620720863</v>
      </c>
      <c r="L311" s="42">
        <f t="shared" si="65"/>
        <v>-0.17570700866448297</v>
      </c>
      <c r="M311" s="41">
        <f t="shared" si="66"/>
        <v>1.0555790632743789</v>
      </c>
      <c r="N311" s="42">
        <f t="shared" si="67"/>
        <v>5.5579063274378893</v>
      </c>
      <c r="O311" s="9">
        <v>13.65</v>
      </c>
      <c r="P311" s="15">
        <f t="shared" si="59"/>
        <v>1.1267314422349319</v>
      </c>
      <c r="Q311" s="16">
        <f t="shared" si="68"/>
        <v>5.0788037326188196E-2</v>
      </c>
      <c r="R311" s="15">
        <f t="shared" si="69"/>
        <v>1.1267314422349319</v>
      </c>
      <c r="S311" s="16">
        <f t="shared" si="70"/>
        <v>12.673144223493193</v>
      </c>
      <c r="AA311" s="9">
        <v>2.65</v>
      </c>
      <c r="AB311" s="9">
        <v>13.65</v>
      </c>
      <c r="AC311" s="9">
        <v>15.65</v>
      </c>
    </row>
    <row r="312" spans="1:29" x14ac:dyDescent="0.3">
      <c r="A312">
        <f t="shared" si="60"/>
        <v>310</v>
      </c>
      <c r="B312" s="7">
        <v>44859</v>
      </c>
      <c r="C312" s="8">
        <v>12.0168</v>
      </c>
      <c r="D312" s="34">
        <v>994.81125599999996</v>
      </c>
      <c r="E312" s="34">
        <v>0</v>
      </c>
      <c r="F312" s="34">
        <f t="shared" si="71"/>
        <v>104.36461490525808</v>
      </c>
      <c r="G312" s="35">
        <f t="shared" si="58"/>
        <v>994.81125599999996</v>
      </c>
      <c r="H312" s="12">
        <f t="shared" si="61"/>
        <v>1.2690549955740593E-2</v>
      </c>
      <c r="I312" s="11">
        <f t="shared" si="62"/>
        <v>1.0549816928052662</v>
      </c>
      <c r="J312" s="12">
        <f t="shared" si="63"/>
        <v>5.4981692805266213</v>
      </c>
      <c r="K312" s="40">
        <f t="shared" si="64"/>
        <v>1099.1758709052581</v>
      </c>
      <c r="L312" s="42">
        <f t="shared" si="65"/>
        <v>1.6306585757397407E-2</v>
      </c>
      <c r="M312" s="41">
        <f t="shared" si="66"/>
        <v>1.0557511921795688</v>
      </c>
      <c r="N312" s="42">
        <f t="shared" si="67"/>
        <v>5.5751192179568809</v>
      </c>
      <c r="O312" s="9">
        <v>13.65</v>
      </c>
      <c r="P312" s="15">
        <f t="shared" si="59"/>
        <v>1.1273036870203801</v>
      </c>
      <c r="Q312" s="16">
        <f t="shared" si="68"/>
        <v>5.0788037326188196E-2</v>
      </c>
      <c r="R312" s="15">
        <f t="shared" si="69"/>
        <v>1.1273036870203801</v>
      </c>
      <c r="S312" s="16">
        <f t="shared" si="70"/>
        <v>12.730368702038009</v>
      </c>
      <c r="AA312" s="9">
        <v>2.65</v>
      </c>
      <c r="AB312" s="9">
        <v>13.65</v>
      </c>
      <c r="AC312" s="9">
        <v>15.65</v>
      </c>
    </row>
    <row r="313" spans="1:29" x14ac:dyDescent="0.3">
      <c r="A313">
        <f t="shared" si="60"/>
        <v>311</v>
      </c>
      <c r="B313" s="7">
        <v>44860</v>
      </c>
      <c r="C313" s="8">
        <v>12.0945</v>
      </c>
      <c r="D313" s="34">
        <v>993.91448700000001</v>
      </c>
      <c r="E313" s="34">
        <v>0</v>
      </c>
      <c r="F313" s="34">
        <f t="shared" si="71"/>
        <v>104.41761964483149</v>
      </c>
      <c r="G313" s="35">
        <f t="shared" si="58"/>
        <v>993.91448700000001</v>
      </c>
      <c r="H313" s="12">
        <f t="shared" si="61"/>
        <v>-9.0144637446676334E-2</v>
      </c>
      <c r="I313" s="11">
        <f t="shared" si="62"/>
        <v>1.0540306833831581</v>
      </c>
      <c r="J313" s="12">
        <f t="shared" si="63"/>
        <v>5.4030683383158085</v>
      </c>
      <c r="K313" s="40">
        <f t="shared" si="64"/>
        <v>1098.3321066448316</v>
      </c>
      <c r="L313" s="42">
        <f t="shared" si="65"/>
        <v>-7.6763353596143169E-2</v>
      </c>
      <c r="M313" s="41">
        <f t="shared" si="66"/>
        <v>1.0549407621588205</v>
      </c>
      <c r="N313" s="42">
        <f t="shared" si="67"/>
        <v>5.4940762158820489</v>
      </c>
      <c r="O313" s="9">
        <v>13.65</v>
      </c>
      <c r="P313" s="15">
        <f t="shared" si="59"/>
        <v>1.1278762224377235</v>
      </c>
      <c r="Q313" s="16">
        <f t="shared" si="68"/>
        <v>5.0788037326188196E-2</v>
      </c>
      <c r="R313" s="15">
        <f t="shared" si="69"/>
        <v>1.1278762224377235</v>
      </c>
      <c r="S313" s="16">
        <f t="shared" si="70"/>
        <v>12.787622243772345</v>
      </c>
      <c r="AA313" s="9">
        <v>2.65</v>
      </c>
      <c r="AB313" s="9">
        <v>13.65</v>
      </c>
      <c r="AC313" s="9">
        <v>15.65</v>
      </c>
    </row>
    <row r="314" spans="1:29" x14ac:dyDescent="0.3">
      <c r="A314">
        <f t="shared" si="60"/>
        <v>312</v>
      </c>
      <c r="B314" s="7">
        <v>44861</v>
      </c>
      <c r="C314" s="8">
        <v>12.005699999999999</v>
      </c>
      <c r="D314" s="34">
        <v>995.89966300000003</v>
      </c>
      <c r="E314" s="34">
        <v>0</v>
      </c>
      <c r="F314" s="34">
        <f t="shared" si="71"/>
        <v>104.47065130447183</v>
      </c>
      <c r="G314" s="35">
        <f t="shared" si="58"/>
        <v>995.89966300000003</v>
      </c>
      <c r="H314" s="12">
        <f t="shared" si="61"/>
        <v>0.19973307824419084</v>
      </c>
      <c r="I314" s="11">
        <f t="shared" si="62"/>
        <v>1.0561359313127177</v>
      </c>
      <c r="J314" s="12">
        <f t="shared" si="63"/>
        <v>5.6135931312717657</v>
      </c>
      <c r="K314" s="40">
        <f t="shared" si="64"/>
        <v>1100.3703143044718</v>
      </c>
      <c r="L314" s="42">
        <f t="shared" si="65"/>
        <v>0.18557298355472707</v>
      </c>
      <c r="M314" s="41">
        <f t="shared" si="66"/>
        <v>1.0568984472058935</v>
      </c>
      <c r="N314" s="42">
        <f t="shared" si="67"/>
        <v>5.6898447205893543</v>
      </c>
      <c r="O314" s="9">
        <v>13.65</v>
      </c>
      <c r="P314" s="15">
        <f t="shared" si="59"/>
        <v>1.1284490486345684</v>
      </c>
      <c r="Q314" s="16">
        <f t="shared" si="68"/>
        <v>5.0788037326188196E-2</v>
      </c>
      <c r="R314" s="15">
        <f t="shared" si="69"/>
        <v>1.1284490486345684</v>
      </c>
      <c r="S314" s="16">
        <f t="shared" si="70"/>
        <v>12.84490486345684</v>
      </c>
      <c r="AA314" s="9">
        <v>2.65</v>
      </c>
      <c r="AB314" s="9">
        <v>13.65</v>
      </c>
      <c r="AC314" s="9">
        <v>15.65</v>
      </c>
    </row>
    <row r="315" spans="1:29" x14ac:dyDescent="0.3">
      <c r="B315" s="7"/>
      <c r="C315" s="8"/>
      <c r="D315" s="34"/>
      <c r="E315" s="34"/>
      <c r="F315" s="34"/>
      <c r="G315" s="35"/>
      <c r="H315" s="12"/>
      <c r="I315" s="11"/>
      <c r="J315" s="12"/>
      <c r="K315" s="40"/>
      <c r="L315" s="42"/>
      <c r="M315" s="41"/>
      <c r="N315" s="42"/>
      <c r="O315" s="9"/>
      <c r="P315" s="15"/>
      <c r="Q315" s="16"/>
      <c r="R315" s="15"/>
      <c r="S315" s="16"/>
      <c r="AA315" s="9"/>
      <c r="AB315" s="9"/>
      <c r="AC315" s="9"/>
    </row>
    <row r="316" spans="1:29" x14ac:dyDescent="0.3">
      <c r="B316" s="7"/>
      <c r="C316" s="8"/>
      <c r="D316" s="34"/>
      <c r="E316" s="34"/>
      <c r="F316" s="34"/>
      <c r="G316" s="35"/>
      <c r="H316" s="12"/>
      <c r="I316" s="11"/>
      <c r="J316" s="12"/>
      <c r="K316" s="40"/>
      <c r="L316" s="42"/>
      <c r="M316" s="41"/>
      <c r="N316" s="42"/>
      <c r="O316" s="9"/>
      <c r="P316" s="15"/>
      <c r="Q316" s="16"/>
      <c r="R316" s="15"/>
      <c r="S316" s="16"/>
      <c r="AA316" s="9"/>
      <c r="AB316" s="9"/>
      <c r="AC316" s="9"/>
    </row>
    <row r="317" spans="1:29" x14ac:dyDescent="0.3">
      <c r="B317" s="7"/>
      <c r="C317" s="8"/>
      <c r="D317" s="34"/>
      <c r="E317" s="34"/>
      <c r="F317" s="34"/>
      <c r="G317" s="35"/>
      <c r="H317" s="12"/>
      <c r="I317" s="11"/>
      <c r="J317" s="12"/>
      <c r="K317" s="40"/>
      <c r="L317" s="42"/>
      <c r="M317" s="41"/>
      <c r="N317" s="42"/>
      <c r="O317" s="9"/>
      <c r="P317" s="15"/>
      <c r="Q317" s="16"/>
      <c r="R317" s="15"/>
      <c r="S317" s="16"/>
      <c r="AA317" s="9"/>
      <c r="AB317" s="9"/>
      <c r="AC317" s="9"/>
    </row>
    <row r="318" spans="1:29" x14ac:dyDescent="0.3">
      <c r="B318" s="7"/>
      <c r="C318" s="8"/>
      <c r="D318" s="34"/>
      <c r="E318" s="34"/>
      <c r="F318" s="34"/>
      <c r="G318" s="35"/>
      <c r="H318" s="12"/>
      <c r="I318" s="11"/>
      <c r="J318" s="12"/>
      <c r="K318" s="40"/>
      <c r="L318" s="42"/>
      <c r="M318" s="41"/>
      <c r="N318" s="42"/>
      <c r="O318" s="9"/>
      <c r="P318" s="15"/>
      <c r="Q318" s="16"/>
      <c r="R318" s="15"/>
      <c r="S318" s="16"/>
      <c r="AA318" s="9"/>
      <c r="AB318" s="9"/>
      <c r="AC318" s="9"/>
    </row>
    <row r="319" spans="1:29" x14ac:dyDescent="0.3">
      <c r="B319" s="7"/>
      <c r="C319" s="8"/>
      <c r="D319" s="34"/>
      <c r="E319" s="34"/>
      <c r="F319" s="34"/>
      <c r="G319" s="35"/>
      <c r="H319" s="12"/>
      <c r="I319" s="11"/>
      <c r="J319" s="12"/>
      <c r="K319" s="40"/>
      <c r="L319" s="42"/>
      <c r="M319" s="41"/>
      <c r="N319" s="42"/>
      <c r="O319" s="9"/>
      <c r="P319" s="15"/>
      <c r="Q319" s="16"/>
      <c r="R319" s="15"/>
      <c r="S319" s="16"/>
      <c r="AA319" s="9"/>
      <c r="AB319" s="9"/>
      <c r="AC319" s="9"/>
    </row>
    <row r="320" spans="1:29" x14ac:dyDescent="0.3">
      <c r="B320" s="7"/>
      <c r="C320" s="8"/>
      <c r="D320" s="34"/>
      <c r="E320" s="34"/>
      <c r="F320" s="34"/>
      <c r="G320" s="35"/>
      <c r="H320" s="12"/>
      <c r="I320" s="11"/>
      <c r="J320" s="12"/>
      <c r="K320" s="40"/>
      <c r="L320" s="42"/>
      <c r="M320" s="41"/>
      <c r="N320" s="42"/>
      <c r="O320" s="9"/>
      <c r="P320" s="15"/>
      <c r="Q320" s="16"/>
      <c r="R320" s="15"/>
      <c r="S320" s="16"/>
      <c r="AA320" s="9"/>
      <c r="AB320" s="9"/>
      <c r="AC320" s="9"/>
    </row>
    <row r="321" spans="2:29" x14ac:dyDescent="0.3">
      <c r="B321" s="7"/>
      <c r="C321" s="8"/>
      <c r="D321" s="34"/>
      <c r="E321" s="34"/>
      <c r="F321" s="34"/>
      <c r="G321" s="35"/>
      <c r="H321" s="12"/>
      <c r="I321" s="11"/>
      <c r="J321" s="12"/>
      <c r="K321" s="40"/>
      <c r="L321" s="42"/>
      <c r="M321" s="41"/>
      <c r="N321" s="42"/>
      <c r="O321" s="9"/>
      <c r="P321" s="15"/>
      <c r="Q321" s="16"/>
      <c r="R321" s="15"/>
      <c r="S321" s="16"/>
      <c r="AA321" s="9"/>
      <c r="AB321" s="9"/>
      <c r="AC321" s="9"/>
    </row>
    <row r="322" spans="2:29" x14ac:dyDescent="0.3">
      <c r="B322" s="7"/>
      <c r="C322" s="8"/>
      <c r="D322" s="34"/>
      <c r="E322" s="34"/>
      <c r="F322" s="34"/>
      <c r="G322" s="35"/>
      <c r="H322" s="12"/>
      <c r="I322" s="11"/>
      <c r="J322" s="12"/>
      <c r="K322" s="40"/>
      <c r="L322" s="42"/>
      <c r="M322" s="41"/>
      <c r="N322" s="42"/>
      <c r="O322" s="9"/>
      <c r="P322" s="15"/>
      <c r="Q322" s="16"/>
      <c r="R322" s="15"/>
      <c r="S322" s="16"/>
      <c r="AA322" s="9"/>
      <c r="AB322" s="9"/>
      <c r="AC322" s="9"/>
    </row>
    <row r="323" spans="2:29" x14ac:dyDescent="0.3">
      <c r="B323" s="7"/>
      <c r="C323" s="8"/>
      <c r="D323" s="34"/>
      <c r="E323" s="34"/>
      <c r="F323" s="34"/>
      <c r="G323" s="35"/>
      <c r="H323" s="12"/>
      <c r="I323" s="11"/>
      <c r="J323" s="12"/>
      <c r="K323" s="40"/>
      <c r="L323" s="42"/>
      <c r="M323" s="41"/>
      <c r="N323" s="42"/>
      <c r="O323" s="9"/>
      <c r="P323" s="15"/>
      <c r="Q323" s="16"/>
      <c r="R323" s="15"/>
      <c r="S323" s="16"/>
      <c r="AA323" s="9"/>
      <c r="AB323" s="9"/>
      <c r="AC323" s="9"/>
    </row>
    <row r="324" spans="2:29" x14ac:dyDescent="0.3">
      <c r="B324" s="7"/>
      <c r="C324" s="8"/>
      <c r="D324" s="34"/>
      <c r="E324" s="34"/>
      <c r="F324" s="34"/>
      <c r="G324" s="35"/>
      <c r="H324" s="12"/>
      <c r="I324" s="11"/>
      <c r="J324" s="12"/>
      <c r="K324" s="40"/>
      <c r="L324" s="42"/>
      <c r="M324" s="41"/>
      <c r="N324" s="42"/>
      <c r="O324" s="9"/>
      <c r="P324" s="15"/>
      <c r="Q324" s="16"/>
      <c r="R324" s="15"/>
      <c r="S324" s="16"/>
      <c r="AA324" s="9"/>
      <c r="AB324" s="9"/>
      <c r="AC324" s="9"/>
    </row>
    <row r="325" spans="2:29" x14ac:dyDescent="0.3">
      <c r="B325" s="7"/>
      <c r="C325" s="8"/>
      <c r="D325" s="34"/>
      <c r="E325" s="34"/>
      <c r="F325" s="34"/>
      <c r="G325" s="35"/>
      <c r="H325" s="12"/>
      <c r="I325" s="11"/>
      <c r="J325" s="12"/>
      <c r="K325" s="40"/>
      <c r="L325" s="42"/>
      <c r="M325" s="41"/>
      <c r="N325" s="42"/>
      <c r="O325" s="9"/>
      <c r="P325" s="15"/>
      <c r="Q325" s="16"/>
      <c r="R325" s="15"/>
      <c r="S325" s="16"/>
      <c r="AA325" s="9"/>
      <c r="AB325" s="9"/>
      <c r="AC325" s="9"/>
    </row>
    <row r="326" spans="2:29" x14ac:dyDescent="0.3">
      <c r="B326" s="7"/>
      <c r="C326" s="8"/>
      <c r="D326" s="34"/>
      <c r="E326" s="34"/>
      <c r="F326" s="34"/>
      <c r="G326" s="35"/>
      <c r="H326" s="12"/>
      <c r="I326" s="11"/>
      <c r="J326" s="12"/>
      <c r="K326" s="40"/>
      <c r="L326" s="42"/>
      <c r="M326" s="41"/>
      <c r="N326" s="42"/>
      <c r="O326" s="9"/>
      <c r="P326" s="15"/>
      <c r="Q326" s="16"/>
      <c r="R326" s="15"/>
      <c r="S326" s="16"/>
      <c r="AA326" s="9"/>
      <c r="AB326" s="9"/>
      <c r="AC326" s="9"/>
    </row>
    <row r="327" spans="2:29" x14ac:dyDescent="0.3">
      <c r="B327" s="7"/>
      <c r="C327" s="8"/>
      <c r="D327" s="34"/>
      <c r="E327" s="34"/>
      <c r="F327" s="34"/>
      <c r="G327" s="35"/>
      <c r="H327" s="12"/>
      <c r="I327" s="11"/>
      <c r="J327" s="12"/>
      <c r="K327" s="40"/>
      <c r="L327" s="42"/>
      <c r="M327" s="41"/>
      <c r="N327" s="42"/>
      <c r="O327" s="9"/>
      <c r="P327" s="15"/>
      <c r="Q327" s="16"/>
      <c r="R327" s="15"/>
      <c r="S327" s="16"/>
      <c r="AA327" s="9"/>
      <c r="AB327" s="9"/>
      <c r="AC327" s="9"/>
    </row>
    <row r="328" spans="2:29" x14ac:dyDescent="0.3">
      <c r="B328" s="7"/>
      <c r="C328" s="8"/>
      <c r="D328" s="34"/>
      <c r="E328" s="34"/>
      <c r="F328" s="34"/>
      <c r="G328" s="35"/>
      <c r="H328" s="12"/>
      <c r="I328" s="11"/>
      <c r="J328" s="12"/>
      <c r="K328" s="40"/>
      <c r="L328" s="42"/>
      <c r="M328" s="41"/>
      <c r="N328" s="42"/>
      <c r="O328" s="9"/>
      <c r="P328" s="15"/>
      <c r="Q328" s="16"/>
      <c r="R328" s="15"/>
      <c r="S328" s="16"/>
      <c r="AA328" s="9"/>
      <c r="AB328" s="9"/>
      <c r="AC328" s="9"/>
    </row>
    <row r="329" spans="2:29" x14ac:dyDescent="0.3">
      <c r="B329" s="7"/>
      <c r="C329" s="8"/>
      <c r="D329" s="34"/>
      <c r="E329" s="34"/>
      <c r="F329" s="34"/>
      <c r="G329" s="35"/>
      <c r="H329" s="12"/>
      <c r="I329" s="11"/>
      <c r="J329" s="12"/>
      <c r="K329" s="40"/>
      <c r="L329" s="42"/>
      <c r="M329" s="41"/>
      <c r="N329" s="42"/>
      <c r="O329" s="9"/>
      <c r="P329" s="15"/>
      <c r="Q329" s="16"/>
      <c r="R329" s="15"/>
      <c r="S329" s="16"/>
      <c r="AA329" s="9"/>
      <c r="AB329" s="9"/>
      <c r="AC329" s="9"/>
    </row>
    <row r="330" spans="2:29" x14ac:dyDescent="0.3">
      <c r="B330" s="7"/>
      <c r="C330" s="8"/>
      <c r="D330" s="34"/>
      <c r="E330" s="34"/>
      <c r="F330" s="34"/>
      <c r="G330" s="35"/>
      <c r="H330" s="12"/>
      <c r="I330" s="11"/>
      <c r="J330" s="12"/>
      <c r="K330" s="40"/>
      <c r="L330" s="42"/>
      <c r="M330" s="41"/>
      <c r="N330" s="42"/>
      <c r="O330" s="9"/>
      <c r="P330" s="15"/>
      <c r="Q330" s="16"/>
      <c r="R330" s="15"/>
      <c r="S330" s="16"/>
      <c r="AA330" s="9"/>
      <c r="AB330" s="9"/>
      <c r="AC330" s="9"/>
    </row>
    <row r="331" spans="2:29" x14ac:dyDescent="0.3">
      <c r="B331" s="7"/>
      <c r="C331" s="8"/>
      <c r="D331" s="34"/>
      <c r="E331" s="34"/>
      <c r="F331" s="34"/>
      <c r="G331" s="35"/>
      <c r="H331" s="12"/>
      <c r="I331" s="11"/>
      <c r="J331" s="12"/>
      <c r="K331" s="40"/>
      <c r="L331" s="42"/>
      <c r="M331" s="41"/>
      <c r="N331" s="42"/>
      <c r="O331" s="9"/>
      <c r="P331" s="15"/>
      <c r="Q331" s="16"/>
      <c r="R331" s="15"/>
      <c r="S331" s="16"/>
      <c r="AA331" s="9"/>
      <c r="AB331" s="9"/>
      <c r="AC331" s="9"/>
    </row>
    <row r="332" spans="2:29" x14ac:dyDescent="0.3">
      <c r="B332" s="7"/>
      <c r="C332" s="8"/>
      <c r="D332" s="34"/>
      <c r="E332" s="34"/>
      <c r="F332" s="34"/>
      <c r="G332" s="35"/>
      <c r="H332" s="12"/>
      <c r="I332" s="11"/>
      <c r="J332" s="12"/>
      <c r="K332" s="40"/>
      <c r="L332" s="42"/>
      <c r="M332" s="41"/>
      <c r="N332" s="42"/>
      <c r="O332" s="9"/>
      <c r="P332" s="15"/>
      <c r="Q332" s="16"/>
      <c r="R332" s="15"/>
      <c r="S332" s="16"/>
      <c r="AA332" s="9"/>
      <c r="AB332" s="9"/>
      <c r="AC332" s="9"/>
    </row>
    <row r="333" spans="2:29" x14ac:dyDescent="0.3">
      <c r="B333" s="7"/>
      <c r="C333" s="8"/>
      <c r="D333" s="34"/>
      <c r="E333" s="34"/>
      <c r="F333" s="34"/>
      <c r="G333" s="35"/>
      <c r="H333" s="12"/>
      <c r="I333" s="11"/>
      <c r="J333" s="12"/>
      <c r="K333" s="40"/>
      <c r="L333" s="42"/>
      <c r="M333" s="41"/>
      <c r="N333" s="42"/>
      <c r="O333" s="9"/>
      <c r="P333" s="15"/>
      <c r="Q333" s="16"/>
      <c r="R333" s="15"/>
      <c r="S333" s="16"/>
      <c r="AA333" s="9"/>
      <c r="AB333" s="9"/>
      <c r="AC333" s="9"/>
    </row>
    <row r="334" spans="2:29" x14ac:dyDescent="0.3">
      <c r="B334" s="7"/>
      <c r="C334" s="8"/>
      <c r="D334" s="34"/>
      <c r="E334" s="34"/>
      <c r="F334" s="34"/>
      <c r="G334" s="35"/>
      <c r="H334" s="12"/>
      <c r="I334" s="11"/>
      <c r="J334" s="12"/>
      <c r="K334" s="40"/>
      <c r="L334" s="42"/>
      <c r="M334" s="41"/>
      <c r="N334" s="42"/>
      <c r="O334" s="9"/>
      <c r="P334" s="15"/>
      <c r="Q334" s="16"/>
      <c r="R334" s="15"/>
      <c r="S334" s="16"/>
      <c r="AA334" s="9"/>
      <c r="AB334" s="9"/>
      <c r="AC334" s="9"/>
    </row>
    <row r="335" spans="2:29" x14ac:dyDescent="0.3">
      <c r="B335" s="7"/>
      <c r="C335" s="8"/>
      <c r="D335" s="34"/>
      <c r="E335" s="34"/>
      <c r="F335" s="34"/>
      <c r="G335" s="35"/>
      <c r="H335" s="12"/>
      <c r="I335" s="11"/>
      <c r="J335" s="12"/>
      <c r="K335" s="40"/>
      <c r="L335" s="42"/>
      <c r="M335" s="41"/>
      <c r="N335" s="42"/>
      <c r="O335" s="9"/>
      <c r="P335" s="15"/>
      <c r="Q335" s="16"/>
      <c r="R335" s="15"/>
      <c r="S335" s="16"/>
      <c r="AA335" s="9"/>
      <c r="AB335" s="9"/>
      <c r="AC335" s="9"/>
    </row>
    <row r="336" spans="2:29" x14ac:dyDescent="0.3">
      <c r="B336" s="7"/>
      <c r="C336" s="8"/>
      <c r="D336" s="34"/>
      <c r="E336" s="34"/>
      <c r="F336" s="34"/>
      <c r="G336" s="35"/>
      <c r="H336" s="12"/>
      <c r="I336" s="11"/>
      <c r="J336" s="12"/>
      <c r="K336" s="40"/>
      <c r="L336" s="42"/>
      <c r="M336" s="41"/>
      <c r="N336" s="42"/>
      <c r="O336" s="9"/>
      <c r="P336" s="15"/>
      <c r="Q336" s="16"/>
      <c r="R336" s="15"/>
      <c r="S336" s="16"/>
      <c r="AA336" s="9"/>
      <c r="AB336" s="9"/>
      <c r="AC336" s="9"/>
    </row>
    <row r="337" spans="2:29" x14ac:dyDescent="0.3">
      <c r="B337" s="7"/>
      <c r="C337" s="8"/>
      <c r="D337" s="34"/>
      <c r="E337" s="34"/>
      <c r="F337" s="34"/>
      <c r="G337" s="35"/>
      <c r="H337" s="12"/>
      <c r="I337" s="11"/>
      <c r="J337" s="12"/>
      <c r="K337" s="40"/>
      <c r="L337" s="42"/>
      <c r="M337" s="41"/>
      <c r="N337" s="42"/>
      <c r="O337" s="9"/>
      <c r="P337" s="15"/>
      <c r="Q337" s="16"/>
      <c r="R337" s="15"/>
      <c r="S337" s="16"/>
      <c r="AA337" s="9"/>
      <c r="AB337" s="9"/>
      <c r="AC337" s="9"/>
    </row>
    <row r="338" spans="2:29" x14ac:dyDescent="0.3">
      <c r="B338" s="7"/>
      <c r="C338" s="8"/>
      <c r="D338" s="34"/>
      <c r="E338" s="34"/>
      <c r="F338" s="34"/>
      <c r="G338" s="35"/>
      <c r="H338" s="12"/>
      <c r="I338" s="11"/>
      <c r="J338" s="12"/>
      <c r="K338" s="40"/>
      <c r="L338" s="42"/>
      <c r="M338" s="41"/>
      <c r="N338" s="42"/>
      <c r="O338" s="9"/>
      <c r="P338" s="15"/>
      <c r="Q338" s="16"/>
      <c r="R338" s="15"/>
      <c r="S338" s="16"/>
      <c r="AA338" s="9"/>
      <c r="AB338" s="9"/>
      <c r="AC338" s="9"/>
    </row>
    <row r="339" spans="2:29" x14ac:dyDescent="0.3">
      <c r="B339" s="7"/>
      <c r="C339" s="8"/>
      <c r="D339" s="34"/>
      <c r="E339" s="34"/>
      <c r="F339" s="34"/>
      <c r="G339" s="35"/>
      <c r="H339" s="12"/>
      <c r="I339" s="11"/>
      <c r="J339" s="12"/>
      <c r="K339" s="40"/>
      <c r="L339" s="42"/>
      <c r="M339" s="41"/>
      <c r="N339" s="42"/>
      <c r="O339" s="9"/>
      <c r="P339" s="15"/>
      <c r="Q339" s="16"/>
      <c r="R339" s="15"/>
      <c r="S339" s="16"/>
      <c r="AA339" s="9"/>
      <c r="AB339" s="9"/>
      <c r="AC339" s="9"/>
    </row>
    <row r="340" spans="2:29" x14ac:dyDescent="0.3">
      <c r="B340" s="7"/>
      <c r="C340" s="8"/>
      <c r="D340" s="34"/>
      <c r="E340" s="34"/>
      <c r="F340" s="34"/>
      <c r="G340" s="35"/>
      <c r="H340" s="12"/>
      <c r="I340" s="11"/>
      <c r="J340" s="12"/>
      <c r="K340" s="40"/>
      <c r="L340" s="42"/>
      <c r="M340" s="41"/>
      <c r="N340" s="42"/>
      <c r="O340" s="9"/>
      <c r="P340" s="15"/>
      <c r="Q340" s="16"/>
      <c r="R340" s="15"/>
      <c r="S340" s="16"/>
      <c r="AA340" s="9"/>
      <c r="AB340" s="9"/>
      <c r="AC340" s="9"/>
    </row>
    <row r="341" spans="2:29" x14ac:dyDescent="0.3">
      <c r="B341" s="7"/>
      <c r="C341" s="8"/>
      <c r="D341" s="34"/>
      <c r="E341" s="34"/>
      <c r="F341" s="34"/>
      <c r="G341" s="35"/>
      <c r="H341" s="12"/>
      <c r="I341" s="11"/>
      <c r="J341" s="12"/>
      <c r="K341" s="40"/>
      <c r="L341" s="42"/>
      <c r="M341" s="41"/>
      <c r="N341" s="42"/>
      <c r="O341" s="9"/>
      <c r="P341" s="15"/>
      <c r="Q341" s="16"/>
      <c r="R341" s="15"/>
      <c r="S341" s="16"/>
      <c r="AA341" s="9"/>
      <c r="AB341" s="9"/>
      <c r="AC341" s="9"/>
    </row>
    <row r="342" spans="2:29" x14ac:dyDescent="0.3">
      <c r="B342" s="7"/>
      <c r="C342" s="8"/>
      <c r="D342" s="34"/>
      <c r="E342" s="34"/>
      <c r="F342" s="34"/>
      <c r="G342" s="35"/>
      <c r="H342" s="12"/>
      <c r="I342" s="11"/>
      <c r="J342" s="12"/>
      <c r="K342" s="40"/>
      <c r="L342" s="42"/>
      <c r="M342" s="41"/>
      <c r="N342" s="42"/>
      <c r="O342" s="9"/>
      <c r="P342" s="15"/>
      <c r="Q342" s="16"/>
      <c r="R342" s="15"/>
      <c r="S342" s="16"/>
      <c r="AA342" s="9"/>
      <c r="AB342" s="9"/>
      <c r="AC342" s="9"/>
    </row>
    <row r="343" spans="2:29" x14ac:dyDescent="0.3">
      <c r="B343" s="7"/>
      <c r="C343" s="8"/>
      <c r="D343" s="34"/>
      <c r="E343" s="34"/>
      <c r="F343" s="34"/>
      <c r="G343" s="35"/>
      <c r="H343" s="12"/>
      <c r="I343" s="11"/>
      <c r="J343" s="12"/>
      <c r="K343" s="40"/>
      <c r="L343" s="42"/>
      <c r="M343" s="41"/>
      <c r="N343" s="42"/>
      <c r="O343" s="9"/>
      <c r="P343" s="15"/>
      <c r="Q343" s="16"/>
      <c r="R343" s="15"/>
      <c r="S343" s="16"/>
      <c r="AA343" s="9"/>
      <c r="AB343" s="9"/>
      <c r="AC343" s="9"/>
    </row>
    <row r="344" spans="2:29" x14ac:dyDescent="0.3">
      <c r="B344" s="7"/>
      <c r="C344" s="8"/>
      <c r="D344" s="34"/>
      <c r="E344" s="34"/>
      <c r="F344" s="34"/>
      <c r="G344" s="35"/>
      <c r="H344" s="12"/>
      <c r="I344" s="11"/>
      <c r="J344" s="12"/>
      <c r="K344" s="40"/>
      <c r="L344" s="42"/>
      <c r="M344" s="41"/>
      <c r="N344" s="42"/>
      <c r="O344" s="9"/>
      <c r="P344" s="15"/>
      <c r="Q344" s="16"/>
      <c r="R344" s="15"/>
      <c r="S344" s="16"/>
      <c r="AA344" s="9"/>
      <c r="AB344" s="9"/>
      <c r="AC344" s="9"/>
    </row>
    <row r="345" spans="2:29" x14ac:dyDescent="0.3">
      <c r="B345" s="7"/>
      <c r="C345" s="8"/>
      <c r="D345" s="34"/>
      <c r="E345" s="34"/>
      <c r="F345" s="34"/>
      <c r="G345" s="35"/>
      <c r="H345" s="12"/>
      <c r="I345" s="11"/>
      <c r="J345" s="12"/>
      <c r="K345" s="40"/>
      <c r="L345" s="42"/>
      <c r="M345" s="41"/>
      <c r="N345" s="42"/>
      <c r="O345" s="9"/>
      <c r="P345" s="15"/>
      <c r="Q345" s="16"/>
      <c r="R345" s="15"/>
      <c r="S345" s="16"/>
      <c r="AA345" s="9"/>
      <c r="AB345" s="9"/>
      <c r="AC345" s="9"/>
    </row>
    <row r="346" spans="2:29" x14ac:dyDescent="0.3">
      <c r="B346" s="7"/>
      <c r="C346" s="8"/>
      <c r="D346" s="34"/>
      <c r="E346" s="34"/>
      <c r="F346" s="34"/>
      <c r="G346" s="35"/>
      <c r="H346" s="12"/>
      <c r="I346" s="11"/>
      <c r="J346" s="12"/>
      <c r="K346" s="40"/>
      <c r="L346" s="42"/>
      <c r="M346" s="41"/>
      <c r="N346" s="42"/>
      <c r="O346" s="9"/>
      <c r="P346" s="15"/>
      <c r="Q346" s="16"/>
      <c r="R346" s="15"/>
      <c r="S346" s="16"/>
      <c r="AA346" s="9"/>
      <c r="AB346" s="9"/>
      <c r="AC346" s="9"/>
    </row>
    <row r="347" spans="2:29" x14ac:dyDescent="0.3">
      <c r="B347" s="7"/>
      <c r="C347" s="8"/>
      <c r="D347" s="34"/>
      <c r="E347" s="34"/>
      <c r="F347" s="34"/>
      <c r="G347" s="35"/>
      <c r="H347" s="12"/>
      <c r="I347" s="11"/>
      <c r="J347" s="12"/>
      <c r="K347" s="40"/>
      <c r="L347" s="42"/>
      <c r="M347" s="41"/>
      <c r="N347" s="42"/>
      <c r="O347" s="9"/>
      <c r="P347" s="15"/>
      <c r="Q347" s="16"/>
      <c r="R347" s="15"/>
      <c r="S347" s="16"/>
      <c r="AA347" s="9"/>
      <c r="AB347" s="9"/>
      <c r="AC347" s="9"/>
    </row>
    <row r="348" spans="2:29" x14ac:dyDescent="0.3">
      <c r="B348" s="7"/>
      <c r="C348" s="8"/>
      <c r="D348" s="34"/>
      <c r="E348" s="34"/>
      <c r="F348" s="34"/>
      <c r="G348" s="35"/>
      <c r="H348" s="12"/>
      <c r="I348" s="11"/>
      <c r="J348" s="12"/>
      <c r="K348" s="40"/>
      <c r="L348" s="42"/>
      <c r="M348" s="41"/>
      <c r="N348" s="42"/>
      <c r="O348" s="9"/>
      <c r="P348" s="15"/>
      <c r="Q348" s="16"/>
      <c r="R348" s="15"/>
      <c r="S348" s="16"/>
      <c r="AA348" s="9"/>
      <c r="AB348" s="9"/>
      <c r="AC348" s="9"/>
    </row>
    <row r="349" spans="2:29" x14ac:dyDescent="0.3">
      <c r="B349" s="7"/>
      <c r="C349" s="8"/>
      <c r="D349" s="34"/>
      <c r="E349" s="34"/>
      <c r="F349" s="34"/>
      <c r="G349" s="35"/>
      <c r="H349" s="12"/>
      <c r="I349" s="11"/>
      <c r="J349" s="12"/>
      <c r="K349" s="40"/>
      <c r="L349" s="42"/>
      <c r="M349" s="41"/>
      <c r="N349" s="42"/>
      <c r="O349" s="9"/>
      <c r="P349" s="15"/>
      <c r="Q349" s="16"/>
      <c r="R349" s="15"/>
      <c r="S349" s="16"/>
      <c r="AA349" s="9"/>
      <c r="AB349" s="9"/>
      <c r="AC349" s="9"/>
    </row>
    <row r="350" spans="2:29" x14ac:dyDescent="0.3">
      <c r="B350" s="7"/>
      <c r="C350" s="8"/>
      <c r="D350" s="34"/>
      <c r="E350" s="34"/>
      <c r="F350" s="34"/>
      <c r="G350" s="35"/>
      <c r="H350" s="12"/>
      <c r="I350" s="11"/>
      <c r="J350" s="12"/>
      <c r="K350" s="40"/>
      <c r="L350" s="42"/>
      <c r="M350" s="41"/>
      <c r="N350" s="42"/>
      <c r="O350" s="9"/>
      <c r="P350" s="15"/>
      <c r="Q350" s="16"/>
      <c r="R350" s="15"/>
      <c r="S350" s="16"/>
      <c r="AA350" s="9"/>
      <c r="AB350" s="9"/>
      <c r="AC350" s="9"/>
    </row>
    <row r="351" spans="2:29" x14ac:dyDescent="0.3">
      <c r="B351" s="7"/>
      <c r="C351" s="8"/>
      <c r="D351" s="34"/>
      <c r="E351" s="34"/>
      <c r="F351" s="34"/>
      <c r="G351" s="35"/>
      <c r="H351" s="12"/>
      <c r="I351" s="11"/>
      <c r="J351" s="12"/>
      <c r="K351" s="40"/>
      <c r="L351" s="42"/>
      <c r="M351" s="41"/>
      <c r="N351" s="42"/>
      <c r="O351" s="9"/>
      <c r="P351" s="15"/>
      <c r="Q351" s="16"/>
      <c r="R351" s="15"/>
      <c r="S351" s="16"/>
      <c r="AA351" s="9"/>
      <c r="AB351" s="9"/>
      <c r="AC351" s="9"/>
    </row>
    <row r="352" spans="2:29" x14ac:dyDescent="0.3">
      <c r="B352" s="7"/>
      <c r="C352" s="8"/>
      <c r="D352" s="34"/>
      <c r="E352" s="34"/>
      <c r="F352" s="34"/>
      <c r="G352" s="35"/>
      <c r="H352" s="12"/>
      <c r="I352" s="11"/>
      <c r="J352" s="12"/>
      <c r="K352" s="40"/>
      <c r="L352" s="42"/>
      <c r="M352" s="41"/>
      <c r="N352" s="42"/>
      <c r="O352" s="9"/>
      <c r="P352" s="15"/>
      <c r="Q352" s="16"/>
      <c r="R352" s="15"/>
      <c r="S352" s="16"/>
      <c r="AA352" s="9"/>
      <c r="AB352" s="9"/>
      <c r="AC352" s="9"/>
    </row>
    <row r="353" spans="2:29" x14ac:dyDescent="0.3">
      <c r="B353" s="7"/>
      <c r="C353" s="8"/>
      <c r="D353" s="34"/>
      <c r="E353" s="34"/>
      <c r="F353" s="34"/>
      <c r="G353" s="35"/>
      <c r="H353" s="12"/>
      <c r="I353" s="11"/>
      <c r="J353" s="12"/>
      <c r="K353" s="40"/>
      <c r="L353" s="42"/>
      <c r="M353" s="41"/>
      <c r="N353" s="42"/>
      <c r="O353" s="9"/>
      <c r="P353" s="15"/>
      <c r="Q353" s="16"/>
      <c r="R353" s="15"/>
      <c r="S353" s="16"/>
      <c r="AA353" s="9"/>
      <c r="AB353" s="9"/>
      <c r="AC353" s="9"/>
    </row>
    <row r="354" spans="2:29" x14ac:dyDescent="0.3">
      <c r="B354" s="7"/>
      <c r="C354" s="8"/>
      <c r="D354" s="34"/>
      <c r="E354" s="34"/>
      <c r="F354" s="34"/>
      <c r="G354" s="35"/>
      <c r="H354" s="12"/>
      <c r="I354" s="11"/>
      <c r="J354" s="12"/>
      <c r="K354" s="40"/>
      <c r="L354" s="42"/>
      <c r="M354" s="41"/>
      <c r="N354" s="42"/>
      <c r="O354" s="9"/>
      <c r="P354" s="15"/>
      <c r="Q354" s="16"/>
      <c r="R354" s="15"/>
      <c r="S354" s="16"/>
      <c r="AA354" s="9"/>
      <c r="AB354" s="9"/>
      <c r="AC354" s="9"/>
    </row>
    <row r="355" spans="2:29" x14ac:dyDescent="0.3">
      <c r="B355" s="7"/>
      <c r="C355" s="8"/>
      <c r="D355" s="34"/>
      <c r="E355" s="34"/>
      <c r="F355" s="34"/>
      <c r="G355" s="35"/>
      <c r="H355" s="12"/>
      <c r="I355" s="11"/>
      <c r="J355" s="12"/>
      <c r="K355" s="40"/>
      <c r="L355" s="42"/>
      <c r="M355" s="41"/>
      <c r="N355" s="42"/>
      <c r="O355" s="9"/>
      <c r="P355" s="15"/>
      <c r="Q355" s="16"/>
      <c r="R355" s="15"/>
      <c r="S355" s="16"/>
      <c r="AA355" s="9"/>
      <c r="AB355" s="9"/>
      <c r="AC355" s="9"/>
    </row>
    <row r="356" spans="2:29" x14ac:dyDescent="0.3">
      <c r="B356" s="7"/>
      <c r="C356" s="8"/>
      <c r="D356" s="34"/>
      <c r="E356" s="34"/>
      <c r="F356" s="34"/>
      <c r="G356" s="35"/>
      <c r="H356" s="12"/>
      <c r="I356" s="11"/>
      <c r="J356" s="12"/>
      <c r="K356" s="40"/>
      <c r="L356" s="42"/>
      <c r="M356" s="41"/>
      <c r="N356" s="42"/>
      <c r="O356" s="9"/>
      <c r="P356" s="15"/>
      <c r="Q356" s="16"/>
      <c r="R356" s="15"/>
      <c r="S356" s="16"/>
      <c r="AA356" s="9"/>
      <c r="AB356" s="9"/>
      <c r="AC356" s="9"/>
    </row>
    <row r="357" spans="2:29" x14ac:dyDescent="0.3">
      <c r="B357" s="7"/>
      <c r="C357" s="8"/>
      <c r="D357" s="34"/>
      <c r="E357" s="34"/>
      <c r="F357" s="34"/>
      <c r="G357" s="35"/>
      <c r="H357" s="12"/>
      <c r="I357" s="11"/>
      <c r="J357" s="12"/>
      <c r="K357" s="40"/>
      <c r="L357" s="42"/>
      <c r="M357" s="41"/>
      <c r="N357" s="42"/>
      <c r="O357" s="9"/>
      <c r="P357" s="15"/>
      <c r="Q357" s="16"/>
      <c r="R357" s="15"/>
      <c r="S357" s="16"/>
      <c r="AA357" s="9"/>
      <c r="AB357" s="9"/>
      <c r="AC357" s="9"/>
    </row>
    <row r="358" spans="2:29" x14ac:dyDescent="0.3">
      <c r="B358" s="7"/>
      <c r="C358" s="8"/>
      <c r="D358" s="34"/>
      <c r="E358" s="34"/>
      <c r="F358" s="34"/>
      <c r="G358" s="35"/>
      <c r="H358" s="12"/>
      <c r="I358" s="11"/>
      <c r="J358" s="12"/>
      <c r="K358" s="40"/>
      <c r="L358" s="42"/>
      <c r="M358" s="41"/>
      <c r="N358" s="42"/>
      <c r="O358" s="9"/>
      <c r="P358" s="15"/>
      <c r="Q358" s="16"/>
      <c r="R358" s="15"/>
      <c r="S358" s="16"/>
      <c r="AA358" s="9"/>
      <c r="AB358" s="9"/>
      <c r="AC358" s="9"/>
    </row>
    <row r="359" spans="2:29" x14ac:dyDescent="0.3">
      <c r="B359" s="7"/>
      <c r="C359" s="8"/>
      <c r="D359" s="34"/>
      <c r="E359" s="34"/>
      <c r="F359" s="34"/>
      <c r="G359" s="35"/>
      <c r="H359" s="12"/>
      <c r="I359" s="11"/>
      <c r="J359" s="12"/>
      <c r="K359" s="40"/>
      <c r="L359" s="42"/>
      <c r="M359" s="41"/>
      <c r="N359" s="42"/>
      <c r="O359" s="9"/>
      <c r="P359" s="15"/>
      <c r="Q359" s="16"/>
      <c r="R359" s="15"/>
      <c r="S359" s="16"/>
      <c r="AA359" s="9"/>
      <c r="AB359" s="9"/>
      <c r="AC359" s="9"/>
    </row>
    <row r="360" spans="2:29" x14ac:dyDescent="0.3">
      <c r="B360" s="7"/>
      <c r="C360" s="8"/>
      <c r="D360" s="34"/>
      <c r="E360" s="34"/>
      <c r="F360" s="34"/>
      <c r="G360" s="35"/>
      <c r="H360" s="12"/>
      <c r="I360" s="11"/>
      <c r="J360" s="12"/>
      <c r="K360" s="40"/>
      <c r="L360" s="42"/>
      <c r="M360" s="41"/>
      <c r="N360" s="42"/>
      <c r="O360" s="9"/>
      <c r="P360" s="15"/>
      <c r="Q360" s="16"/>
      <c r="R360" s="15"/>
      <c r="S360" s="16"/>
      <c r="AA360" s="9"/>
      <c r="AB360" s="9"/>
      <c r="AC360" s="9"/>
    </row>
    <row r="361" spans="2:29" x14ac:dyDescent="0.3">
      <c r="B361" s="7"/>
      <c r="C361" s="8"/>
      <c r="D361" s="34"/>
      <c r="E361" s="34"/>
      <c r="F361" s="34"/>
      <c r="G361" s="35"/>
      <c r="H361" s="12"/>
      <c r="I361" s="11"/>
      <c r="J361" s="12"/>
      <c r="K361" s="40"/>
      <c r="L361" s="42"/>
      <c r="M361" s="41"/>
      <c r="N361" s="42"/>
      <c r="O361" s="9"/>
      <c r="P361" s="15"/>
      <c r="Q361" s="16"/>
      <c r="R361" s="15"/>
      <c r="S361" s="16"/>
      <c r="AA361" s="9"/>
      <c r="AB361" s="9"/>
      <c r="AC361" s="9"/>
    </row>
    <row r="362" spans="2:29" x14ac:dyDescent="0.3">
      <c r="B362" s="7"/>
      <c r="C362" s="8"/>
      <c r="D362" s="34"/>
      <c r="E362" s="34"/>
      <c r="F362" s="34"/>
      <c r="G362" s="35"/>
      <c r="H362" s="12"/>
      <c r="I362" s="11"/>
      <c r="J362" s="12"/>
      <c r="K362" s="40"/>
      <c r="L362" s="42"/>
      <c r="M362" s="41"/>
      <c r="N362" s="42"/>
      <c r="O362" s="9"/>
      <c r="P362" s="15"/>
      <c r="Q362" s="16"/>
      <c r="R362" s="15"/>
      <c r="S362" s="16"/>
      <c r="AA362" s="9"/>
      <c r="AB362" s="9"/>
      <c r="AC362" s="9"/>
    </row>
    <row r="363" spans="2:29" x14ac:dyDescent="0.3">
      <c r="B363" s="7"/>
      <c r="C363" s="8"/>
      <c r="D363" s="34"/>
      <c r="E363" s="34"/>
      <c r="F363" s="34"/>
      <c r="G363" s="35"/>
      <c r="H363" s="12"/>
      <c r="I363" s="11"/>
      <c r="J363" s="12"/>
      <c r="K363" s="40"/>
      <c r="L363" s="42"/>
      <c r="M363" s="41"/>
      <c r="N363" s="42"/>
      <c r="O363" s="9"/>
      <c r="P363" s="15"/>
      <c r="Q363" s="16"/>
      <c r="R363" s="15"/>
      <c r="S363" s="16"/>
      <c r="AA363" s="9"/>
      <c r="AB363" s="9"/>
      <c r="AC363" s="9"/>
    </row>
    <row r="364" spans="2:29" x14ac:dyDescent="0.3">
      <c r="B364" s="7"/>
      <c r="C364" s="8"/>
      <c r="D364" s="34"/>
      <c r="E364" s="34"/>
      <c r="F364" s="34"/>
      <c r="G364" s="35"/>
      <c r="H364" s="12"/>
      <c r="I364" s="11"/>
      <c r="J364" s="12"/>
      <c r="K364" s="40"/>
      <c r="L364" s="42"/>
      <c r="M364" s="41"/>
      <c r="N364" s="42"/>
      <c r="O364" s="9"/>
      <c r="P364" s="15"/>
      <c r="Q364" s="16"/>
      <c r="R364" s="15"/>
      <c r="S364" s="16"/>
      <c r="AA364" s="9"/>
      <c r="AB364" s="9"/>
      <c r="AC364" s="9"/>
    </row>
    <row r="365" spans="2:29" x14ac:dyDescent="0.3">
      <c r="B365" s="7"/>
      <c r="C365" s="8"/>
      <c r="D365" s="34"/>
      <c r="E365" s="34"/>
      <c r="F365" s="34"/>
      <c r="G365" s="35"/>
      <c r="H365" s="12"/>
      <c r="I365" s="11"/>
      <c r="J365" s="12"/>
      <c r="K365" s="40"/>
      <c r="L365" s="42"/>
      <c r="M365" s="41"/>
      <c r="N365" s="42"/>
      <c r="O365" s="9"/>
      <c r="P365" s="15"/>
      <c r="Q365" s="16"/>
      <c r="R365" s="15"/>
      <c r="S365" s="16"/>
      <c r="AA365" s="9"/>
      <c r="AB365" s="9"/>
      <c r="AC365" s="9"/>
    </row>
    <row r="366" spans="2:29" x14ac:dyDescent="0.3">
      <c r="B366" s="7"/>
      <c r="C366" s="8"/>
      <c r="D366" s="34"/>
      <c r="E366" s="34"/>
      <c r="F366" s="34"/>
      <c r="G366" s="35"/>
      <c r="H366" s="12"/>
      <c r="I366" s="11"/>
      <c r="J366" s="12"/>
      <c r="K366" s="40"/>
      <c r="L366" s="42"/>
      <c r="M366" s="41"/>
      <c r="N366" s="42"/>
      <c r="O366" s="9"/>
      <c r="P366" s="15"/>
      <c r="Q366" s="16"/>
      <c r="R366" s="15"/>
      <c r="S366" s="16"/>
      <c r="AA366" s="9"/>
      <c r="AB366" s="9"/>
      <c r="AC366" s="9"/>
    </row>
    <row r="367" spans="2:29" x14ac:dyDescent="0.3">
      <c r="B367" s="7"/>
      <c r="C367" s="8"/>
      <c r="D367" s="34"/>
      <c r="E367" s="34"/>
      <c r="F367" s="34"/>
      <c r="G367" s="35"/>
      <c r="H367" s="12"/>
      <c r="I367" s="11"/>
      <c r="J367" s="12"/>
      <c r="K367" s="40"/>
      <c r="L367" s="42"/>
      <c r="M367" s="41"/>
      <c r="N367" s="42"/>
      <c r="O367" s="9"/>
      <c r="P367" s="15"/>
      <c r="Q367" s="16"/>
      <c r="R367" s="15"/>
      <c r="S367" s="16"/>
      <c r="AA367" s="9"/>
      <c r="AB367" s="9"/>
      <c r="AC367" s="9"/>
    </row>
    <row r="368" spans="2:29" x14ac:dyDescent="0.3">
      <c r="B368" s="7"/>
      <c r="C368" s="8"/>
      <c r="D368" s="34"/>
      <c r="E368" s="34"/>
      <c r="F368" s="34"/>
      <c r="G368" s="35"/>
      <c r="H368" s="12"/>
      <c r="I368" s="11"/>
      <c r="J368" s="12"/>
      <c r="K368" s="40"/>
      <c r="L368" s="42"/>
      <c r="M368" s="41"/>
      <c r="N368" s="42"/>
      <c r="O368" s="9"/>
      <c r="P368" s="15"/>
      <c r="Q368" s="16"/>
      <c r="R368" s="15"/>
      <c r="S368" s="16"/>
      <c r="AA368" s="9"/>
      <c r="AB368" s="9"/>
      <c r="AC368" s="9"/>
    </row>
    <row r="369" spans="2:29" x14ac:dyDescent="0.3">
      <c r="B369" s="7"/>
      <c r="C369" s="8"/>
      <c r="D369" s="34"/>
      <c r="E369" s="34"/>
      <c r="F369" s="34"/>
      <c r="G369" s="35"/>
      <c r="H369" s="12"/>
      <c r="I369" s="11"/>
      <c r="J369" s="12"/>
      <c r="K369" s="40"/>
      <c r="L369" s="42"/>
      <c r="M369" s="41"/>
      <c r="N369" s="42"/>
      <c r="O369" s="9"/>
      <c r="P369" s="15"/>
      <c r="Q369" s="16"/>
      <c r="R369" s="15"/>
      <c r="S369" s="16"/>
      <c r="AA369" s="9"/>
      <c r="AB369" s="9"/>
      <c r="AC369" s="9"/>
    </row>
    <row r="370" spans="2:29" x14ac:dyDescent="0.3">
      <c r="B370" s="7"/>
      <c r="C370" s="8"/>
      <c r="D370" s="34"/>
      <c r="E370" s="34"/>
      <c r="F370" s="34"/>
      <c r="G370" s="35"/>
      <c r="H370" s="12"/>
      <c r="I370" s="11"/>
      <c r="J370" s="12"/>
      <c r="K370" s="40"/>
      <c r="L370" s="42"/>
      <c r="M370" s="41"/>
      <c r="N370" s="42"/>
      <c r="O370" s="9"/>
      <c r="P370" s="15"/>
      <c r="Q370" s="16"/>
      <c r="R370" s="15"/>
      <c r="S370" s="16"/>
      <c r="AA370" s="9"/>
      <c r="AB370" s="9"/>
      <c r="AC370" s="9"/>
    </row>
    <row r="371" spans="2:29" x14ac:dyDescent="0.3">
      <c r="B371" s="7"/>
      <c r="C371" s="8"/>
      <c r="D371" s="34"/>
      <c r="E371" s="34"/>
      <c r="F371" s="34"/>
      <c r="G371" s="35"/>
      <c r="H371" s="12"/>
      <c r="I371" s="11"/>
      <c r="J371" s="12"/>
      <c r="K371" s="40"/>
      <c r="L371" s="42"/>
      <c r="M371" s="41"/>
      <c r="N371" s="42"/>
      <c r="O371" s="9"/>
      <c r="P371" s="15"/>
      <c r="Q371" s="16"/>
      <c r="R371" s="15"/>
      <c r="S371" s="16"/>
      <c r="AA371" s="9"/>
      <c r="AB371" s="9"/>
      <c r="AC371" s="9"/>
    </row>
    <row r="372" spans="2:29" x14ac:dyDescent="0.3">
      <c r="B372" s="7"/>
      <c r="C372" s="8"/>
      <c r="D372" s="34"/>
      <c r="E372" s="34"/>
      <c r="F372" s="34"/>
      <c r="G372" s="35"/>
      <c r="H372" s="12"/>
      <c r="I372" s="11"/>
      <c r="J372" s="12"/>
      <c r="K372" s="40"/>
      <c r="L372" s="42"/>
      <c r="M372" s="41"/>
      <c r="N372" s="42"/>
      <c r="O372" s="9"/>
      <c r="P372" s="15"/>
      <c r="Q372" s="16"/>
      <c r="R372" s="15"/>
      <c r="S372" s="16"/>
      <c r="AA372" s="9"/>
      <c r="AB372" s="9"/>
      <c r="AC372" s="9"/>
    </row>
    <row r="373" spans="2:29" x14ac:dyDescent="0.3">
      <c r="B373" s="7"/>
      <c r="C373" s="8"/>
      <c r="D373" s="34"/>
      <c r="E373" s="34"/>
      <c r="F373" s="34"/>
      <c r="G373" s="35"/>
      <c r="H373" s="12"/>
      <c r="I373" s="11"/>
      <c r="J373" s="12"/>
      <c r="K373" s="40"/>
      <c r="L373" s="42"/>
      <c r="M373" s="41"/>
      <c r="N373" s="42"/>
      <c r="O373" s="9"/>
      <c r="P373" s="15"/>
      <c r="Q373" s="16"/>
      <c r="R373" s="15"/>
      <c r="S373" s="16"/>
      <c r="AA373" s="9"/>
      <c r="AB373" s="9"/>
      <c r="AC373" s="9"/>
    </row>
    <row r="374" spans="2:29" x14ac:dyDescent="0.3">
      <c r="B374" s="7"/>
      <c r="C374" s="8"/>
      <c r="D374" s="34"/>
      <c r="E374" s="34"/>
      <c r="F374" s="34"/>
      <c r="G374" s="35"/>
      <c r="H374" s="12"/>
      <c r="I374" s="11"/>
      <c r="J374" s="12"/>
      <c r="K374" s="40"/>
      <c r="L374" s="42"/>
      <c r="M374" s="41"/>
      <c r="N374" s="42"/>
      <c r="O374" s="9"/>
      <c r="P374" s="15"/>
      <c r="Q374" s="16"/>
      <c r="R374" s="15"/>
      <c r="S374" s="16"/>
      <c r="AA374" s="9"/>
      <c r="AB374" s="9"/>
      <c r="AC374" s="9"/>
    </row>
    <row r="375" spans="2:29" x14ac:dyDescent="0.3">
      <c r="B375" s="7"/>
      <c r="C375" s="8"/>
      <c r="D375" s="34"/>
      <c r="E375" s="34"/>
      <c r="F375" s="34"/>
      <c r="G375" s="35"/>
      <c r="H375" s="12"/>
      <c r="I375" s="11"/>
      <c r="J375" s="12"/>
      <c r="K375" s="40"/>
      <c r="L375" s="42"/>
      <c r="M375" s="41"/>
      <c r="N375" s="42"/>
      <c r="O375" s="9"/>
      <c r="P375" s="15"/>
      <c r="Q375" s="16"/>
      <c r="R375" s="15"/>
      <c r="S375" s="16"/>
      <c r="AA375" s="9"/>
      <c r="AB375" s="9"/>
      <c r="AC375" s="9"/>
    </row>
    <row r="376" spans="2:29" x14ac:dyDescent="0.3">
      <c r="B376" s="7"/>
      <c r="C376" s="8"/>
      <c r="D376" s="34"/>
      <c r="E376" s="34"/>
      <c r="F376" s="34"/>
      <c r="G376" s="35"/>
      <c r="H376" s="12"/>
      <c r="I376" s="11"/>
      <c r="J376" s="12"/>
      <c r="K376" s="40"/>
      <c r="L376" s="42"/>
      <c r="M376" s="41"/>
      <c r="N376" s="42"/>
      <c r="O376" s="9"/>
      <c r="P376" s="15"/>
      <c r="Q376" s="16"/>
      <c r="R376" s="15"/>
      <c r="S376" s="16"/>
      <c r="AA376" s="9"/>
      <c r="AB376" s="9"/>
      <c r="AC376" s="9"/>
    </row>
    <row r="377" spans="2:29" x14ac:dyDescent="0.3">
      <c r="B377" s="7"/>
      <c r="C377" s="8"/>
      <c r="D377" s="34"/>
      <c r="E377" s="34"/>
      <c r="F377" s="34"/>
      <c r="G377" s="35"/>
      <c r="H377" s="12"/>
      <c r="I377" s="11"/>
      <c r="J377" s="12"/>
      <c r="K377" s="40"/>
      <c r="L377" s="42"/>
      <c r="M377" s="41"/>
      <c r="N377" s="42"/>
      <c r="O377" s="9"/>
      <c r="P377" s="15"/>
      <c r="Q377" s="16"/>
      <c r="R377" s="15"/>
      <c r="S377" s="16"/>
      <c r="AA377" s="9"/>
      <c r="AB377" s="9"/>
      <c r="AC377" s="9"/>
    </row>
    <row r="378" spans="2:29" x14ac:dyDescent="0.3">
      <c r="B378" s="7"/>
      <c r="C378" s="8"/>
      <c r="D378" s="34"/>
      <c r="E378" s="34"/>
      <c r="F378" s="34"/>
      <c r="G378" s="35"/>
      <c r="H378" s="12"/>
      <c r="I378" s="11"/>
      <c r="J378" s="12"/>
      <c r="K378" s="40"/>
      <c r="L378" s="42"/>
      <c r="M378" s="41"/>
      <c r="N378" s="42"/>
      <c r="O378" s="9"/>
      <c r="P378" s="15"/>
      <c r="Q378" s="16"/>
      <c r="R378" s="15"/>
      <c r="S378" s="16"/>
      <c r="AA378" s="9"/>
      <c r="AB378" s="9"/>
      <c r="AC378" s="9"/>
    </row>
    <row r="379" spans="2:29" x14ac:dyDescent="0.3">
      <c r="B379" s="7"/>
      <c r="C379" s="8"/>
      <c r="D379" s="34"/>
      <c r="E379" s="34"/>
      <c r="F379" s="34"/>
      <c r="G379" s="35"/>
      <c r="H379" s="12"/>
      <c r="I379" s="11"/>
      <c r="J379" s="12"/>
      <c r="K379" s="40"/>
      <c r="L379" s="42"/>
      <c r="M379" s="41"/>
      <c r="N379" s="42"/>
      <c r="O379" s="9"/>
      <c r="P379" s="15"/>
      <c r="Q379" s="16"/>
      <c r="R379" s="15"/>
      <c r="S379" s="16"/>
      <c r="AA379" s="9"/>
      <c r="AB379" s="9"/>
      <c r="AC379" s="9"/>
    </row>
    <row r="380" spans="2:29" x14ac:dyDescent="0.3">
      <c r="B380" s="7"/>
      <c r="C380" s="8"/>
      <c r="D380" s="34"/>
      <c r="E380" s="34"/>
      <c r="F380" s="34"/>
      <c r="G380" s="35"/>
      <c r="H380" s="12"/>
      <c r="I380" s="11"/>
      <c r="J380" s="12"/>
      <c r="K380" s="40"/>
      <c r="L380" s="42"/>
      <c r="M380" s="41"/>
      <c r="N380" s="42"/>
      <c r="O380" s="9"/>
      <c r="P380" s="15"/>
      <c r="Q380" s="16"/>
      <c r="R380" s="15"/>
      <c r="S380" s="16"/>
      <c r="AA380" s="9"/>
      <c r="AB380" s="9"/>
      <c r="AC380" s="9"/>
    </row>
    <row r="381" spans="2:29" x14ac:dyDescent="0.3">
      <c r="B381" s="7"/>
      <c r="C381" s="8"/>
      <c r="D381" s="34"/>
      <c r="E381" s="34"/>
      <c r="F381" s="34"/>
      <c r="G381" s="35"/>
      <c r="H381" s="12"/>
      <c r="I381" s="11"/>
      <c r="J381" s="12"/>
      <c r="K381" s="40"/>
      <c r="L381" s="42"/>
      <c r="M381" s="41"/>
      <c r="N381" s="42"/>
      <c r="O381" s="9"/>
      <c r="P381" s="15"/>
      <c r="Q381" s="16"/>
      <c r="R381" s="15"/>
      <c r="S381" s="16"/>
      <c r="AA381" s="9"/>
      <c r="AB381" s="9"/>
      <c r="AC381" s="9"/>
    </row>
    <row r="382" spans="2:29" x14ac:dyDescent="0.3">
      <c r="B382" s="7"/>
      <c r="C382" s="8"/>
      <c r="D382" s="34"/>
      <c r="E382" s="34"/>
      <c r="F382" s="34"/>
      <c r="G382" s="35"/>
      <c r="H382" s="12"/>
      <c r="I382" s="11"/>
      <c r="J382" s="12"/>
      <c r="K382" s="40"/>
      <c r="L382" s="42"/>
      <c r="M382" s="41"/>
      <c r="N382" s="42"/>
      <c r="O382" s="9"/>
      <c r="P382" s="15"/>
      <c r="Q382" s="16"/>
      <c r="R382" s="15"/>
      <c r="S382" s="16"/>
      <c r="AA382" s="9"/>
      <c r="AB382" s="9"/>
      <c r="AC382" s="9"/>
    </row>
    <row r="383" spans="2:29" x14ac:dyDescent="0.3">
      <c r="B383" s="7"/>
      <c r="C383" s="8"/>
      <c r="D383" s="34"/>
      <c r="E383" s="34"/>
      <c r="F383" s="34"/>
      <c r="G383" s="35"/>
      <c r="H383" s="12"/>
      <c r="I383" s="11"/>
      <c r="J383" s="12"/>
      <c r="K383" s="40"/>
      <c r="L383" s="42"/>
      <c r="M383" s="41"/>
      <c r="N383" s="42"/>
      <c r="O383" s="9"/>
      <c r="P383" s="15"/>
      <c r="Q383" s="16"/>
      <c r="R383" s="15"/>
      <c r="S383" s="16"/>
      <c r="AA383" s="9"/>
      <c r="AB383" s="9"/>
      <c r="AC383" s="9"/>
    </row>
    <row r="384" spans="2:29" x14ac:dyDescent="0.3">
      <c r="B384" s="7"/>
      <c r="C384" s="8"/>
      <c r="D384" s="34"/>
      <c r="E384" s="34"/>
      <c r="F384" s="34"/>
      <c r="G384" s="35"/>
      <c r="H384" s="12"/>
      <c r="I384" s="11"/>
      <c r="J384" s="12"/>
      <c r="K384" s="40"/>
      <c r="L384" s="42"/>
      <c r="M384" s="41"/>
      <c r="N384" s="42"/>
      <c r="O384" s="9"/>
      <c r="P384" s="15"/>
      <c r="Q384" s="16"/>
      <c r="R384" s="15"/>
      <c r="S384" s="16"/>
      <c r="AA384" s="9"/>
      <c r="AB384" s="9"/>
      <c r="AC384" s="9"/>
    </row>
    <row r="385" spans="2:29" x14ac:dyDescent="0.3">
      <c r="B385" s="7"/>
      <c r="C385" s="8"/>
      <c r="D385" s="34"/>
      <c r="E385" s="34"/>
      <c r="F385" s="34"/>
      <c r="G385" s="35"/>
      <c r="H385" s="12"/>
      <c r="I385" s="11"/>
      <c r="J385" s="12"/>
      <c r="K385" s="40"/>
      <c r="L385" s="42"/>
      <c r="M385" s="41"/>
      <c r="N385" s="42"/>
      <c r="O385" s="9"/>
      <c r="P385" s="15"/>
      <c r="Q385" s="16"/>
      <c r="R385" s="15"/>
      <c r="S385" s="16"/>
      <c r="AA385" s="9"/>
      <c r="AB385" s="9"/>
      <c r="AC385" s="9"/>
    </row>
    <row r="386" spans="2:29" x14ac:dyDescent="0.3">
      <c r="B386" s="7"/>
      <c r="C386" s="8"/>
      <c r="D386" s="34"/>
      <c r="E386" s="34"/>
      <c r="F386" s="34"/>
      <c r="G386" s="35"/>
      <c r="H386" s="12"/>
      <c r="I386" s="11"/>
      <c r="J386" s="12"/>
      <c r="K386" s="40"/>
      <c r="L386" s="42"/>
      <c r="M386" s="41"/>
      <c r="N386" s="42"/>
      <c r="O386" s="9"/>
      <c r="P386" s="15"/>
      <c r="Q386" s="16"/>
      <c r="R386" s="15"/>
      <c r="S386" s="16"/>
      <c r="AA386" s="9"/>
      <c r="AB386" s="9"/>
      <c r="AC386" s="9"/>
    </row>
    <row r="387" spans="2:29" x14ac:dyDescent="0.3">
      <c r="B387" s="7"/>
      <c r="C387" s="8"/>
      <c r="D387" s="34"/>
      <c r="E387" s="34"/>
      <c r="F387" s="34"/>
      <c r="G387" s="35"/>
      <c r="H387" s="12"/>
      <c r="I387" s="11"/>
      <c r="J387" s="12"/>
      <c r="K387" s="40"/>
      <c r="L387" s="42"/>
      <c r="M387" s="41"/>
      <c r="N387" s="42"/>
      <c r="O387" s="9"/>
      <c r="P387" s="15"/>
      <c r="Q387" s="16"/>
      <c r="R387" s="15"/>
      <c r="S387" s="16"/>
      <c r="AA387" s="9"/>
      <c r="AB387" s="9"/>
      <c r="AC387" s="9"/>
    </row>
    <row r="388" spans="2:29" x14ac:dyDescent="0.3">
      <c r="B388" s="7"/>
      <c r="C388" s="8"/>
      <c r="D388" s="34"/>
      <c r="E388" s="34"/>
      <c r="F388" s="34"/>
      <c r="G388" s="35"/>
      <c r="H388" s="12"/>
      <c r="I388" s="11"/>
      <c r="J388" s="12"/>
      <c r="K388" s="40"/>
      <c r="L388" s="42"/>
      <c r="M388" s="41"/>
      <c r="N388" s="42"/>
      <c r="O388" s="9"/>
      <c r="P388" s="15"/>
      <c r="Q388" s="16"/>
      <c r="R388" s="15"/>
      <c r="S388" s="16"/>
      <c r="AA388" s="9"/>
      <c r="AB388" s="9"/>
      <c r="AC388" s="9"/>
    </row>
    <row r="389" spans="2:29" x14ac:dyDescent="0.3">
      <c r="B389" s="7"/>
      <c r="C389" s="8"/>
      <c r="D389" s="34"/>
      <c r="E389" s="34"/>
      <c r="F389" s="34"/>
      <c r="G389" s="35"/>
      <c r="H389" s="12"/>
      <c r="I389" s="11"/>
      <c r="J389" s="12"/>
      <c r="K389" s="40"/>
      <c r="L389" s="42"/>
      <c r="M389" s="41"/>
      <c r="N389" s="42"/>
      <c r="O389" s="9"/>
      <c r="P389" s="15"/>
      <c r="Q389" s="16"/>
      <c r="R389" s="15"/>
      <c r="S389" s="16"/>
      <c r="AA389" s="9"/>
      <c r="AB389" s="9"/>
      <c r="AC389" s="9"/>
    </row>
    <row r="390" spans="2:29" x14ac:dyDescent="0.3">
      <c r="B390" s="7"/>
      <c r="C390" s="8"/>
      <c r="D390" s="34"/>
      <c r="E390" s="34"/>
      <c r="F390" s="34"/>
      <c r="G390" s="35"/>
      <c r="H390" s="12"/>
      <c r="I390" s="11"/>
      <c r="J390" s="12"/>
      <c r="K390" s="40"/>
      <c r="L390" s="42"/>
      <c r="M390" s="41"/>
      <c r="N390" s="42"/>
      <c r="O390" s="9"/>
      <c r="P390" s="15"/>
      <c r="Q390" s="16"/>
      <c r="R390" s="15"/>
      <c r="S390" s="16"/>
      <c r="AA390" s="9"/>
      <c r="AB390" s="9"/>
      <c r="AC390" s="9"/>
    </row>
    <row r="391" spans="2:29" x14ac:dyDescent="0.3">
      <c r="B391" s="7"/>
      <c r="C391" s="8"/>
      <c r="D391" s="34"/>
      <c r="E391" s="34"/>
      <c r="F391" s="34"/>
      <c r="G391" s="35"/>
      <c r="H391" s="12"/>
      <c r="I391" s="11"/>
      <c r="J391" s="12"/>
      <c r="K391" s="40"/>
      <c r="L391" s="42"/>
      <c r="M391" s="41"/>
      <c r="N391" s="42"/>
      <c r="O391" s="9"/>
      <c r="P391" s="15"/>
      <c r="Q391" s="16"/>
      <c r="R391" s="15"/>
      <c r="S391" s="16"/>
      <c r="AA391" s="9"/>
      <c r="AB391" s="9"/>
      <c r="AC391" s="9"/>
    </row>
    <row r="392" spans="2:29" x14ac:dyDescent="0.3">
      <c r="B392" s="7"/>
      <c r="C392" s="8"/>
      <c r="D392" s="34"/>
      <c r="E392" s="34"/>
      <c r="F392" s="34"/>
      <c r="G392" s="35"/>
      <c r="H392" s="12"/>
      <c r="I392" s="11"/>
      <c r="J392" s="12"/>
      <c r="K392" s="40"/>
      <c r="L392" s="42"/>
      <c r="M392" s="41"/>
      <c r="N392" s="42"/>
      <c r="O392" s="9"/>
      <c r="P392" s="15"/>
      <c r="Q392" s="16"/>
      <c r="R392" s="15"/>
      <c r="S392" s="16"/>
      <c r="AA392" s="9"/>
      <c r="AB392" s="9"/>
      <c r="AC392" s="9"/>
    </row>
    <row r="393" spans="2:29" x14ac:dyDescent="0.3">
      <c r="B393" s="7"/>
      <c r="C393" s="8"/>
      <c r="D393" s="34"/>
      <c r="E393" s="34"/>
      <c r="F393" s="34"/>
      <c r="G393" s="35"/>
      <c r="H393" s="12"/>
      <c r="I393" s="11"/>
      <c r="J393" s="12"/>
      <c r="K393" s="40"/>
      <c r="L393" s="42"/>
      <c r="M393" s="41"/>
      <c r="N393" s="42"/>
      <c r="O393" s="9"/>
      <c r="P393" s="15"/>
      <c r="Q393" s="16"/>
      <c r="R393" s="15"/>
      <c r="S393" s="16"/>
      <c r="AA393" s="9"/>
      <c r="AB393" s="9"/>
      <c r="AC393" s="9"/>
    </row>
    <row r="394" spans="2:29" x14ac:dyDescent="0.3">
      <c r="B394" s="7"/>
      <c r="C394" s="8"/>
      <c r="D394" s="34"/>
      <c r="E394" s="34"/>
      <c r="F394" s="34"/>
      <c r="G394" s="35"/>
      <c r="H394" s="12"/>
      <c r="I394" s="11"/>
      <c r="J394" s="12"/>
      <c r="K394" s="40"/>
      <c r="L394" s="42"/>
      <c r="M394" s="41"/>
      <c r="N394" s="42"/>
      <c r="O394" s="9"/>
      <c r="P394" s="15"/>
      <c r="Q394" s="16"/>
      <c r="R394" s="15"/>
      <c r="S394" s="16"/>
      <c r="AA394" s="9"/>
      <c r="AB394" s="9"/>
      <c r="AC394" s="9"/>
    </row>
    <row r="395" spans="2:29" x14ac:dyDescent="0.3">
      <c r="B395" s="7"/>
      <c r="C395" s="8"/>
      <c r="D395" s="34"/>
      <c r="E395" s="34"/>
      <c r="F395" s="34"/>
      <c r="G395" s="35"/>
      <c r="H395" s="12"/>
      <c r="I395" s="11"/>
      <c r="J395" s="12"/>
      <c r="K395" s="40"/>
      <c r="L395" s="42"/>
      <c r="M395" s="41"/>
      <c r="N395" s="42"/>
      <c r="O395" s="9"/>
      <c r="P395" s="15"/>
      <c r="Q395" s="16"/>
      <c r="R395" s="15"/>
      <c r="S395" s="16"/>
      <c r="AA395" s="9"/>
      <c r="AB395" s="9"/>
      <c r="AC395" s="9"/>
    </row>
    <row r="396" spans="2:29" x14ac:dyDescent="0.3">
      <c r="B396" s="7"/>
      <c r="C396" s="8"/>
      <c r="D396" s="34"/>
      <c r="E396" s="34"/>
      <c r="F396" s="34"/>
      <c r="G396" s="35"/>
      <c r="H396" s="12"/>
      <c r="I396" s="11"/>
      <c r="J396" s="12"/>
      <c r="K396" s="40"/>
      <c r="L396" s="42"/>
      <c r="M396" s="41"/>
      <c r="N396" s="42"/>
      <c r="O396" s="9"/>
      <c r="P396" s="15"/>
      <c r="Q396" s="16"/>
      <c r="R396" s="15"/>
      <c r="S396" s="16"/>
      <c r="AA396" s="9"/>
      <c r="AB396" s="9"/>
      <c r="AC396" s="9"/>
    </row>
    <row r="397" spans="2:29" x14ac:dyDescent="0.3">
      <c r="B397" s="7"/>
      <c r="C397" s="8"/>
      <c r="D397" s="34"/>
      <c r="E397" s="34"/>
      <c r="F397" s="34"/>
      <c r="G397" s="35"/>
      <c r="H397" s="12"/>
      <c r="I397" s="11"/>
      <c r="J397" s="12"/>
      <c r="K397" s="40"/>
      <c r="L397" s="42"/>
      <c r="M397" s="41"/>
      <c r="N397" s="42"/>
      <c r="O397" s="9"/>
      <c r="P397" s="15"/>
      <c r="Q397" s="16"/>
      <c r="R397" s="15"/>
      <c r="S397" s="16"/>
      <c r="AA397" s="9"/>
      <c r="AB397" s="9"/>
      <c r="AC397" s="9"/>
    </row>
    <row r="398" spans="2:29" x14ac:dyDescent="0.3">
      <c r="B398" s="7"/>
      <c r="C398" s="8"/>
      <c r="D398" s="34"/>
      <c r="E398" s="34"/>
      <c r="F398" s="34"/>
      <c r="G398" s="35"/>
      <c r="H398" s="12"/>
      <c r="I398" s="11"/>
      <c r="J398" s="12"/>
      <c r="K398" s="40"/>
      <c r="L398" s="42"/>
      <c r="M398" s="41"/>
      <c r="N398" s="42"/>
      <c r="O398" s="9"/>
      <c r="P398" s="15"/>
      <c r="Q398" s="16"/>
      <c r="R398" s="15"/>
      <c r="S398" s="16"/>
      <c r="AA398" s="9"/>
      <c r="AB398" s="9"/>
      <c r="AC398" s="9"/>
    </row>
    <row r="399" spans="2:29" x14ac:dyDescent="0.3">
      <c r="B399" s="7"/>
      <c r="C399" s="8"/>
      <c r="D399" s="34"/>
      <c r="E399" s="34"/>
      <c r="F399" s="34"/>
      <c r="G399" s="35"/>
      <c r="H399" s="12"/>
      <c r="I399" s="11"/>
      <c r="J399" s="12"/>
      <c r="K399" s="40"/>
      <c r="L399" s="42"/>
      <c r="M399" s="41"/>
      <c r="N399" s="42"/>
      <c r="O399" s="9"/>
      <c r="P399" s="15"/>
      <c r="Q399" s="16"/>
      <c r="R399" s="15"/>
      <c r="S399" s="16"/>
      <c r="AA399" s="9"/>
      <c r="AB399" s="9"/>
      <c r="AC399" s="9"/>
    </row>
    <row r="400" spans="2:29" x14ac:dyDescent="0.3">
      <c r="B400" s="7"/>
      <c r="C400" s="8"/>
      <c r="D400" s="34"/>
      <c r="E400" s="34"/>
      <c r="F400" s="34"/>
      <c r="G400" s="35"/>
      <c r="H400" s="12"/>
      <c r="I400" s="11"/>
      <c r="J400" s="12"/>
      <c r="K400" s="40"/>
      <c r="L400" s="42"/>
      <c r="M400" s="41"/>
      <c r="N400" s="42"/>
      <c r="O400" s="9"/>
      <c r="P400" s="15"/>
      <c r="Q400" s="16"/>
      <c r="R400" s="15"/>
      <c r="S400" s="16"/>
      <c r="AA400" s="9"/>
      <c r="AB400" s="9"/>
      <c r="AC400" s="9"/>
    </row>
    <row r="401" spans="2:29" x14ac:dyDescent="0.3">
      <c r="B401" s="7"/>
      <c r="C401" s="8"/>
      <c r="D401" s="34"/>
      <c r="E401" s="34"/>
      <c r="F401" s="34"/>
      <c r="G401" s="35"/>
      <c r="H401" s="12"/>
      <c r="I401" s="11"/>
      <c r="J401" s="12"/>
      <c r="K401" s="40"/>
      <c r="L401" s="42"/>
      <c r="M401" s="41"/>
      <c r="N401" s="42"/>
      <c r="O401" s="9"/>
      <c r="P401" s="15"/>
      <c r="Q401" s="16"/>
      <c r="R401" s="15"/>
      <c r="S401" s="16"/>
      <c r="AA401" s="9"/>
      <c r="AB401" s="9"/>
      <c r="AC401" s="9"/>
    </row>
    <row r="402" spans="2:29" x14ac:dyDescent="0.3">
      <c r="B402" s="7"/>
      <c r="C402" s="8"/>
      <c r="D402" s="34"/>
      <c r="E402" s="34"/>
      <c r="F402" s="34"/>
      <c r="G402" s="35"/>
      <c r="H402" s="12"/>
      <c r="I402" s="11"/>
      <c r="J402" s="12"/>
      <c r="K402" s="40"/>
      <c r="L402" s="42"/>
      <c r="M402" s="41"/>
      <c r="N402" s="42"/>
      <c r="O402" s="9"/>
      <c r="P402" s="15"/>
      <c r="Q402" s="16"/>
      <c r="R402" s="15"/>
      <c r="S402" s="16"/>
      <c r="AA402" s="9"/>
      <c r="AB402" s="9"/>
      <c r="AC402" s="9"/>
    </row>
    <row r="403" spans="2:29" x14ac:dyDescent="0.3">
      <c r="B403" s="7"/>
      <c r="C403" s="8"/>
      <c r="D403" s="34"/>
      <c r="E403" s="34"/>
      <c r="F403" s="34"/>
      <c r="G403" s="35"/>
      <c r="H403" s="12"/>
      <c r="I403" s="11"/>
      <c r="J403" s="12"/>
      <c r="K403" s="40"/>
      <c r="L403" s="42"/>
      <c r="M403" s="41"/>
      <c r="N403" s="42"/>
      <c r="O403" s="9"/>
      <c r="P403" s="15"/>
      <c r="Q403" s="16"/>
      <c r="R403" s="15"/>
      <c r="S403" s="16"/>
      <c r="AA403" s="9"/>
      <c r="AB403" s="9"/>
      <c r="AC403" s="9"/>
    </row>
    <row r="404" spans="2:29" x14ac:dyDescent="0.3">
      <c r="B404" s="7"/>
      <c r="C404" s="8"/>
      <c r="D404" s="34"/>
      <c r="E404" s="34"/>
      <c r="F404" s="34"/>
      <c r="G404" s="35"/>
      <c r="H404" s="12"/>
      <c r="I404" s="11"/>
      <c r="J404" s="12"/>
      <c r="K404" s="40"/>
      <c r="L404" s="42"/>
      <c r="M404" s="41"/>
      <c r="N404" s="42"/>
      <c r="O404" s="9"/>
      <c r="P404" s="15"/>
      <c r="Q404" s="16"/>
      <c r="R404" s="15"/>
      <c r="S404" s="16"/>
      <c r="AA404" s="9"/>
      <c r="AB404" s="9"/>
      <c r="AC404" s="9"/>
    </row>
    <row r="405" spans="2:29" x14ac:dyDescent="0.3">
      <c r="B405" s="7"/>
      <c r="C405" s="8"/>
      <c r="D405" s="34"/>
      <c r="E405" s="34"/>
      <c r="F405" s="34"/>
      <c r="G405" s="35"/>
      <c r="H405" s="12"/>
      <c r="I405" s="11"/>
      <c r="J405" s="12"/>
      <c r="K405" s="40"/>
      <c r="L405" s="42"/>
      <c r="M405" s="41"/>
      <c r="N405" s="42"/>
      <c r="O405" s="9"/>
      <c r="P405" s="15"/>
      <c r="Q405" s="16"/>
      <c r="R405" s="15"/>
      <c r="S405" s="16"/>
      <c r="AA405" s="9"/>
      <c r="AB405" s="9"/>
      <c r="AC405" s="9"/>
    </row>
    <row r="406" spans="2:29" x14ac:dyDescent="0.3">
      <c r="B406" s="7"/>
      <c r="C406" s="8"/>
      <c r="D406" s="34"/>
      <c r="E406" s="34"/>
      <c r="F406" s="34"/>
      <c r="G406" s="35"/>
      <c r="H406" s="12"/>
      <c r="I406" s="11"/>
      <c r="J406" s="12"/>
      <c r="K406" s="40"/>
      <c r="L406" s="42"/>
      <c r="M406" s="41"/>
      <c r="N406" s="42"/>
      <c r="O406" s="9"/>
      <c r="P406" s="15"/>
      <c r="Q406" s="16"/>
      <c r="R406" s="15"/>
      <c r="S406" s="16"/>
      <c r="AA406" s="9"/>
      <c r="AB406" s="9"/>
      <c r="AC406" s="9"/>
    </row>
    <row r="407" spans="2:29" x14ac:dyDescent="0.3">
      <c r="B407" s="7"/>
      <c r="C407" s="8"/>
      <c r="D407" s="34"/>
      <c r="E407" s="34"/>
      <c r="F407" s="34"/>
      <c r="G407" s="35"/>
      <c r="H407" s="12"/>
      <c r="I407" s="11"/>
      <c r="J407" s="12"/>
      <c r="K407" s="40"/>
      <c r="L407" s="42"/>
      <c r="M407" s="41"/>
      <c r="N407" s="42"/>
      <c r="O407" s="9"/>
      <c r="P407" s="15"/>
      <c r="Q407" s="16"/>
      <c r="R407" s="15"/>
      <c r="S407" s="16"/>
      <c r="AA407" s="9"/>
      <c r="AB407" s="9"/>
      <c r="AC407" s="9"/>
    </row>
    <row r="408" spans="2:29" x14ac:dyDescent="0.3">
      <c r="B408" s="7"/>
      <c r="C408" s="8"/>
      <c r="D408" s="34"/>
      <c r="E408" s="34"/>
      <c r="F408" s="34"/>
      <c r="G408" s="35"/>
      <c r="H408" s="12"/>
      <c r="I408" s="11"/>
      <c r="J408" s="12"/>
      <c r="K408" s="40"/>
      <c r="L408" s="42"/>
      <c r="M408" s="41"/>
      <c r="N408" s="42"/>
      <c r="O408" s="9"/>
      <c r="P408" s="15"/>
      <c r="Q408" s="16"/>
      <c r="R408" s="15"/>
      <c r="S408" s="16"/>
      <c r="AA408" s="9"/>
      <c r="AB408" s="9"/>
      <c r="AC408" s="9"/>
    </row>
    <row r="409" spans="2:29" x14ac:dyDescent="0.3">
      <c r="B409" s="7"/>
      <c r="C409" s="8"/>
      <c r="D409" s="34"/>
      <c r="E409" s="34"/>
      <c r="F409" s="34"/>
      <c r="G409" s="35"/>
      <c r="H409" s="12"/>
      <c r="I409" s="11"/>
      <c r="J409" s="12"/>
      <c r="K409" s="40"/>
      <c r="L409" s="42"/>
      <c r="M409" s="41"/>
      <c r="N409" s="42"/>
      <c r="O409" s="9"/>
      <c r="P409" s="15"/>
      <c r="Q409" s="16"/>
      <c r="R409" s="15"/>
      <c r="S409" s="16"/>
      <c r="AA409" s="9"/>
      <c r="AB409" s="9"/>
      <c r="AC409" s="9"/>
    </row>
    <row r="410" spans="2:29" x14ac:dyDescent="0.3">
      <c r="B410" s="7"/>
      <c r="C410" s="8"/>
      <c r="D410" s="34"/>
      <c r="E410" s="34"/>
      <c r="F410" s="34"/>
      <c r="G410" s="35"/>
      <c r="H410" s="12"/>
      <c r="I410" s="11"/>
      <c r="J410" s="12"/>
      <c r="K410" s="40"/>
      <c r="L410" s="42"/>
      <c r="M410" s="41"/>
      <c r="N410" s="42"/>
      <c r="O410" s="9"/>
      <c r="P410" s="15"/>
      <c r="Q410" s="16"/>
      <c r="R410" s="15"/>
      <c r="S410" s="16"/>
      <c r="AA410" s="9"/>
      <c r="AB410" s="9"/>
      <c r="AC410" s="9"/>
    </row>
    <row r="411" spans="2:29" x14ac:dyDescent="0.3">
      <c r="B411" s="7"/>
      <c r="C411" s="8"/>
      <c r="D411" s="34"/>
      <c r="E411" s="34"/>
      <c r="F411" s="34"/>
      <c r="G411" s="35"/>
      <c r="H411" s="12"/>
      <c r="I411" s="11"/>
      <c r="J411" s="12"/>
      <c r="K411" s="40"/>
      <c r="L411" s="42"/>
      <c r="M411" s="41"/>
      <c r="N411" s="42"/>
      <c r="O411" s="9"/>
      <c r="P411" s="15"/>
      <c r="Q411" s="16"/>
      <c r="R411" s="15"/>
      <c r="S411" s="16"/>
      <c r="AA411" s="9"/>
      <c r="AB411" s="9"/>
      <c r="AC411" s="9"/>
    </row>
    <row r="412" spans="2:29" x14ac:dyDescent="0.3">
      <c r="B412" s="7"/>
      <c r="C412" s="8"/>
      <c r="D412" s="34"/>
      <c r="E412" s="34"/>
      <c r="F412" s="34"/>
      <c r="G412" s="35"/>
      <c r="H412" s="12"/>
      <c r="I412" s="11"/>
      <c r="J412" s="12"/>
      <c r="K412" s="40"/>
      <c r="L412" s="42"/>
      <c r="M412" s="41"/>
      <c r="N412" s="42"/>
      <c r="O412" s="9"/>
      <c r="P412" s="15"/>
      <c r="Q412" s="16"/>
      <c r="R412" s="15"/>
      <c r="S412" s="16"/>
      <c r="AA412" s="9"/>
      <c r="AB412" s="9"/>
      <c r="AC412" s="9"/>
    </row>
    <row r="413" spans="2:29" x14ac:dyDescent="0.3">
      <c r="B413" s="7"/>
      <c r="C413" s="8"/>
      <c r="D413" s="34"/>
      <c r="E413" s="34"/>
      <c r="F413" s="34"/>
      <c r="G413" s="35"/>
      <c r="H413" s="12"/>
      <c r="I413" s="11"/>
      <c r="J413" s="12"/>
      <c r="K413" s="40"/>
      <c r="L413" s="42"/>
      <c r="M413" s="41"/>
      <c r="N413" s="42"/>
      <c r="O413" s="9"/>
      <c r="P413" s="15"/>
      <c r="Q413" s="16"/>
      <c r="R413" s="15"/>
      <c r="S413" s="16"/>
      <c r="AA413" s="9"/>
      <c r="AB413" s="9"/>
      <c r="AC413" s="9"/>
    </row>
    <row r="414" spans="2:29" x14ac:dyDescent="0.3">
      <c r="B414" s="7"/>
      <c r="C414" s="8"/>
      <c r="D414" s="34"/>
      <c r="E414" s="34"/>
      <c r="F414" s="34"/>
      <c r="G414" s="35"/>
      <c r="H414" s="12"/>
      <c r="I414" s="11"/>
      <c r="J414" s="12"/>
      <c r="K414" s="40"/>
      <c r="L414" s="42"/>
      <c r="M414" s="41"/>
      <c r="N414" s="42"/>
      <c r="O414" s="9"/>
      <c r="P414" s="15"/>
      <c r="Q414" s="16"/>
      <c r="R414" s="15"/>
      <c r="S414" s="16"/>
      <c r="AA414" s="9"/>
      <c r="AB414" s="9"/>
      <c r="AC414" s="9"/>
    </row>
    <row r="415" spans="2:29" x14ac:dyDescent="0.3">
      <c r="B415" s="7"/>
      <c r="C415" s="8"/>
      <c r="D415" s="34"/>
      <c r="E415" s="34"/>
      <c r="F415" s="34"/>
      <c r="G415" s="35"/>
      <c r="H415" s="12"/>
      <c r="I415" s="11"/>
      <c r="J415" s="12"/>
      <c r="K415" s="40"/>
      <c r="L415" s="42"/>
      <c r="M415" s="41"/>
      <c r="N415" s="42"/>
      <c r="O415" s="9"/>
      <c r="P415" s="15"/>
      <c r="Q415" s="16"/>
      <c r="R415" s="15"/>
      <c r="S415" s="16"/>
      <c r="AA415" s="9"/>
      <c r="AB415" s="9"/>
      <c r="AC415" s="9"/>
    </row>
    <row r="416" spans="2:29" x14ac:dyDescent="0.3">
      <c r="B416" s="7"/>
      <c r="C416" s="8"/>
      <c r="D416" s="34"/>
      <c r="E416" s="34"/>
      <c r="F416" s="34"/>
      <c r="G416" s="35"/>
      <c r="H416" s="12"/>
      <c r="I416" s="11"/>
      <c r="J416" s="12"/>
      <c r="K416" s="40"/>
      <c r="L416" s="42"/>
      <c r="M416" s="41"/>
      <c r="N416" s="42"/>
      <c r="O416" s="9"/>
      <c r="P416" s="15"/>
      <c r="Q416" s="16"/>
      <c r="R416" s="15"/>
      <c r="S416" s="16"/>
      <c r="AA416" s="9"/>
      <c r="AB416" s="9"/>
      <c r="AC416" s="9"/>
    </row>
    <row r="417" spans="2:29" x14ac:dyDescent="0.3">
      <c r="B417" s="7"/>
      <c r="C417" s="8"/>
      <c r="D417" s="34"/>
      <c r="E417" s="34"/>
      <c r="F417" s="34"/>
      <c r="G417" s="35"/>
      <c r="H417" s="12"/>
      <c r="I417" s="11"/>
      <c r="J417" s="12"/>
      <c r="K417" s="40"/>
      <c r="L417" s="42"/>
      <c r="M417" s="41"/>
      <c r="N417" s="42"/>
      <c r="O417" s="9"/>
      <c r="P417" s="15"/>
      <c r="Q417" s="16"/>
      <c r="R417" s="15"/>
      <c r="S417" s="16"/>
      <c r="AA417" s="9"/>
      <c r="AB417" s="9"/>
      <c r="AC417" s="9"/>
    </row>
    <row r="418" spans="2:29" x14ac:dyDescent="0.3">
      <c r="B418" s="7"/>
      <c r="C418" s="8"/>
      <c r="D418" s="34"/>
      <c r="E418" s="34"/>
      <c r="F418" s="34"/>
      <c r="G418" s="35"/>
      <c r="H418" s="12"/>
      <c r="I418" s="11"/>
      <c r="J418" s="12"/>
      <c r="K418" s="40"/>
      <c r="L418" s="42"/>
      <c r="M418" s="41"/>
      <c r="N418" s="42"/>
      <c r="O418" s="9"/>
      <c r="P418" s="15"/>
      <c r="Q418" s="16"/>
      <c r="R418" s="15"/>
      <c r="S418" s="16"/>
      <c r="AA418" s="9"/>
      <c r="AB418" s="9"/>
      <c r="AC418" s="9"/>
    </row>
    <row r="419" spans="2:29" x14ac:dyDescent="0.3">
      <c r="B419" s="7"/>
      <c r="C419" s="8"/>
      <c r="D419" s="34"/>
      <c r="E419" s="34"/>
      <c r="F419" s="34"/>
      <c r="G419" s="35"/>
      <c r="H419" s="12"/>
      <c r="I419" s="11"/>
      <c r="J419" s="12"/>
      <c r="K419" s="40"/>
      <c r="L419" s="42"/>
      <c r="M419" s="41"/>
      <c r="N419" s="42"/>
      <c r="O419" s="9"/>
      <c r="P419" s="15"/>
      <c r="Q419" s="16"/>
      <c r="R419" s="15"/>
      <c r="S419" s="16"/>
      <c r="AA419" s="9"/>
      <c r="AB419" s="9"/>
      <c r="AC419" s="9"/>
    </row>
    <row r="420" spans="2:29" x14ac:dyDescent="0.3">
      <c r="B420" s="7"/>
      <c r="C420" s="8"/>
      <c r="D420" s="34"/>
      <c r="E420" s="34"/>
      <c r="F420" s="34"/>
      <c r="G420" s="35"/>
      <c r="H420" s="12"/>
      <c r="I420" s="11"/>
      <c r="J420" s="12"/>
      <c r="K420" s="40"/>
      <c r="L420" s="42"/>
      <c r="M420" s="41"/>
      <c r="N420" s="42"/>
      <c r="O420" s="9"/>
      <c r="P420" s="15"/>
      <c r="Q420" s="16"/>
      <c r="R420" s="15"/>
      <c r="S420" s="16"/>
      <c r="AA420" s="9"/>
      <c r="AB420" s="9"/>
      <c r="AC420" s="9"/>
    </row>
    <row r="421" spans="2:29" x14ac:dyDescent="0.3">
      <c r="B421" s="7"/>
      <c r="C421" s="8"/>
      <c r="D421" s="34"/>
      <c r="E421" s="34"/>
      <c r="F421" s="34"/>
      <c r="G421" s="35"/>
      <c r="H421" s="12"/>
      <c r="I421" s="11"/>
      <c r="J421" s="12"/>
      <c r="K421" s="40"/>
      <c r="L421" s="42"/>
      <c r="M421" s="41"/>
      <c r="N421" s="42"/>
      <c r="O421" s="9"/>
      <c r="P421" s="15"/>
      <c r="Q421" s="16"/>
      <c r="R421" s="15"/>
      <c r="S421" s="16"/>
      <c r="AA421" s="9"/>
      <c r="AB421" s="9"/>
      <c r="AC421" s="9"/>
    </row>
    <row r="422" spans="2:29" x14ac:dyDescent="0.3">
      <c r="B422" s="7"/>
      <c r="C422" s="8"/>
      <c r="D422" s="34"/>
      <c r="E422" s="34"/>
      <c r="F422" s="34"/>
      <c r="G422" s="35"/>
      <c r="H422" s="12"/>
      <c r="I422" s="11"/>
      <c r="J422" s="12"/>
      <c r="K422" s="40"/>
      <c r="L422" s="42"/>
      <c r="M422" s="41"/>
      <c r="N422" s="42"/>
      <c r="O422" s="9"/>
      <c r="P422" s="15"/>
      <c r="Q422" s="16"/>
      <c r="R422" s="15"/>
      <c r="S422" s="16"/>
      <c r="AA422" s="9"/>
      <c r="AB422" s="9"/>
      <c r="AC422" s="9"/>
    </row>
    <row r="423" spans="2:29" x14ac:dyDescent="0.3">
      <c r="B423" s="7"/>
      <c r="C423" s="8"/>
      <c r="D423" s="34"/>
      <c r="E423" s="34"/>
      <c r="F423" s="34"/>
      <c r="G423" s="35"/>
      <c r="H423" s="12"/>
      <c r="I423" s="11"/>
      <c r="J423" s="12"/>
      <c r="K423" s="40"/>
      <c r="L423" s="42"/>
      <c r="M423" s="41"/>
      <c r="N423" s="42"/>
      <c r="O423" s="9"/>
      <c r="P423" s="15"/>
      <c r="Q423" s="16"/>
      <c r="R423" s="15"/>
      <c r="S423" s="16"/>
      <c r="AA423" s="9"/>
      <c r="AB423" s="9"/>
      <c r="AC423" s="9"/>
    </row>
    <row r="424" spans="2:29" x14ac:dyDescent="0.3">
      <c r="B424" s="7"/>
      <c r="C424" s="8"/>
      <c r="D424" s="34"/>
      <c r="E424" s="34"/>
      <c r="F424" s="34"/>
      <c r="G424" s="35"/>
      <c r="H424" s="12"/>
      <c r="I424" s="11"/>
      <c r="J424" s="12"/>
      <c r="K424" s="40"/>
      <c r="L424" s="42"/>
      <c r="M424" s="41"/>
      <c r="N424" s="42"/>
      <c r="O424" s="9"/>
      <c r="P424" s="15"/>
      <c r="Q424" s="16"/>
      <c r="R424" s="15"/>
      <c r="S424" s="16"/>
      <c r="AA424" s="9"/>
      <c r="AB424" s="9"/>
      <c r="AC424" s="9"/>
    </row>
    <row r="425" spans="2:29" x14ac:dyDescent="0.3">
      <c r="B425" s="7"/>
      <c r="C425" s="8"/>
      <c r="D425" s="34"/>
      <c r="E425" s="34"/>
      <c r="F425" s="34"/>
      <c r="G425" s="35"/>
      <c r="H425" s="12"/>
      <c r="I425" s="11"/>
      <c r="J425" s="12"/>
      <c r="K425" s="40"/>
      <c r="L425" s="42"/>
      <c r="M425" s="41"/>
      <c r="N425" s="42"/>
      <c r="O425" s="9"/>
      <c r="P425" s="15"/>
      <c r="Q425" s="16"/>
      <c r="R425" s="15"/>
      <c r="S425" s="16"/>
      <c r="AA425" s="9"/>
      <c r="AB425" s="9"/>
      <c r="AC425" s="9"/>
    </row>
    <row r="426" spans="2:29" x14ac:dyDescent="0.3">
      <c r="B426" s="7"/>
      <c r="C426" s="8"/>
      <c r="D426" s="34"/>
      <c r="E426" s="34"/>
      <c r="F426" s="34"/>
      <c r="G426" s="35"/>
      <c r="H426" s="12"/>
      <c r="I426" s="11"/>
      <c r="J426" s="12"/>
      <c r="K426" s="40"/>
      <c r="L426" s="42"/>
      <c r="M426" s="41"/>
      <c r="N426" s="42"/>
      <c r="O426" s="9"/>
      <c r="P426" s="15"/>
      <c r="Q426" s="16"/>
      <c r="R426" s="15"/>
      <c r="S426" s="16"/>
      <c r="AA426" s="9"/>
      <c r="AB426" s="9"/>
      <c r="AC426" s="9"/>
    </row>
    <row r="427" spans="2:29" x14ac:dyDescent="0.3">
      <c r="B427" s="7"/>
      <c r="C427" s="8"/>
      <c r="D427" s="34"/>
      <c r="E427" s="34"/>
      <c r="F427" s="34"/>
      <c r="G427" s="35"/>
      <c r="H427" s="12"/>
      <c r="I427" s="11"/>
      <c r="J427" s="12"/>
      <c r="K427" s="40"/>
      <c r="L427" s="42"/>
      <c r="M427" s="41"/>
      <c r="N427" s="42"/>
      <c r="O427" s="9"/>
      <c r="P427" s="15"/>
      <c r="Q427" s="16"/>
      <c r="R427" s="15"/>
      <c r="S427" s="16"/>
      <c r="AA427" s="9"/>
      <c r="AB427" s="9"/>
      <c r="AC427" s="9"/>
    </row>
    <row r="428" spans="2:29" x14ac:dyDescent="0.3">
      <c r="B428" s="7"/>
      <c r="C428" s="8"/>
      <c r="D428" s="34"/>
      <c r="E428" s="34"/>
      <c r="F428" s="34"/>
      <c r="G428" s="35"/>
      <c r="H428" s="12"/>
      <c r="I428" s="11"/>
      <c r="J428" s="12"/>
      <c r="K428" s="40"/>
      <c r="L428" s="42"/>
      <c r="M428" s="41"/>
      <c r="N428" s="42"/>
      <c r="O428" s="9"/>
      <c r="P428" s="15"/>
      <c r="Q428" s="16"/>
      <c r="R428" s="15"/>
      <c r="S428" s="16"/>
      <c r="AA428" s="9"/>
      <c r="AB428" s="9"/>
      <c r="AC428" s="9"/>
    </row>
    <row r="429" spans="2:29" x14ac:dyDescent="0.3">
      <c r="B429" s="7"/>
      <c r="C429" s="8"/>
      <c r="D429" s="34"/>
      <c r="E429" s="34"/>
      <c r="F429" s="34"/>
      <c r="G429" s="35"/>
      <c r="H429" s="12"/>
      <c r="I429" s="11"/>
      <c r="J429" s="12"/>
      <c r="K429" s="40"/>
      <c r="L429" s="42"/>
      <c r="M429" s="41"/>
      <c r="N429" s="42"/>
      <c r="O429" s="9"/>
      <c r="P429" s="15"/>
      <c r="Q429" s="16"/>
      <c r="R429" s="15"/>
      <c r="S429" s="16"/>
      <c r="AA429" s="9"/>
      <c r="AB429" s="9"/>
      <c r="AC429" s="9"/>
    </row>
    <row r="430" spans="2:29" x14ac:dyDescent="0.3">
      <c r="B430" s="7"/>
      <c r="C430" s="8"/>
      <c r="D430" s="34"/>
      <c r="E430" s="34"/>
      <c r="F430" s="34"/>
      <c r="G430" s="35"/>
      <c r="H430" s="12"/>
      <c r="I430" s="11"/>
      <c r="J430" s="12"/>
      <c r="K430" s="40"/>
      <c r="L430" s="42"/>
      <c r="M430" s="41"/>
      <c r="N430" s="42"/>
      <c r="O430" s="9"/>
      <c r="P430" s="15"/>
      <c r="Q430" s="16"/>
      <c r="R430" s="15"/>
      <c r="S430" s="16"/>
      <c r="AA430" s="9"/>
      <c r="AB430" s="9"/>
      <c r="AC430" s="9"/>
    </row>
    <row r="431" spans="2:29" x14ac:dyDescent="0.3">
      <c r="B431" s="7"/>
      <c r="C431" s="8"/>
      <c r="D431" s="34"/>
      <c r="E431" s="34"/>
      <c r="F431" s="34"/>
      <c r="G431" s="35"/>
      <c r="H431" s="12"/>
      <c r="I431" s="11"/>
      <c r="J431" s="12"/>
      <c r="K431" s="40"/>
      <c r="L431" s="42"/>
      <c r="M431" s="41"/>
      <c r="N431" s="42"/>
      <c r="O431" s="9"/>
      <c r="P431" s="15"/>
      <c r="Q431" s="16"/>
      <c r="R431" s="15"/>
      <c r="S431" s="16"/>
      <c r="AA431" s="9"/>
      <c r="AB431" s="9"/>
      <c r="AC431" s="9"/>
    </row>
    <row r="432" spans="2:29" x14ac:dyDescent="0.3">
      <c r="B432" s="7"/>
      <c r="C432" s="8"/>
      <c r="D432" s="34"/>
      <c r="E432" s="34"/>
      <c r="F432" s="34"/>
      <c r="G432" s="35"/>
      <c r="H432" s="12"/>
      <c r="I432" s="11"/>
      <c r="J432" s="12"/>
      <c r="K432" s="40"/>
      <c r="L432" s="42"/>
      <c r="M432" s="41"/>
      <c r="N432" s="42"/>
      <c r="O432" s="9"/>
      <c r="P432" s="15"/>
      <c r="Q432" s="16"/>
      <c r="R432" s="15"/>
      <c r="S432" s="16"/>
      <c r="AA432" s="9"/>
      <c r="AB432" s="9"/>
      <c r="AC432" s="9"/>
    </row>
    <row r="433" spans="2:29" x14ac:dyDescent="0.3">
      <c r="B433" s="7"/>
      <c r="C433" s="8"/>
      <c r="D433" s="34"/>
      <c r="E433" s="34"/>
      <c r="F433" s="34"/>
      <c r="G433" s="35"/>
      <c r="H433" s="12"/>
      <c r="I433" s="11"/>
      <c r="J433" s="12"/>
      <c r="K433" s="40"/>
      <c r="L433" s="42"/>
      <c r="M433" s="41"/>
      <c r="N433" s="42"/>
      <c r="O433" s="9"/>
      <c r="P433" s="15"/>
      <c r="Q433" s="16"/>
      <c r="R433" s="15"/>
      <c r="S433" s="16"/>
      <c r="AA433" s="9"/>
      <c r="AB433" s="9"/>
      <c r="AC433" s="9"/>
    </row>
    <row r="434" spans="2:29" x14ac:dyDescent="0.3">
      <c r="B434" s="7"/>
      <c r="C434" s="8"/>
      <c r="D434" s="34"/>
      <c r="E434" s="34"/>
      <c r="F434" s="34"/>
      <c r="G434" s="35"/>
      <c r="H434" s="12"/>
      <c r="I434" s="11"/>
      <c r="J434" s="12"/>
      <c r="K434" s="40"/>
      <c r="L434" s="42"/>
      <c r="M434" s="41"/>
      <c r="N434" s="42"/>
      <c r="O434" s="9"/>
      <c r="P434" s="15"/>
      <c r="Q434" s="16"/>
      <c r="R434" s="15"/>
      <c r="S434" s="16"/>
      <c r="AA434" s="9"/>
      <c r="AB434" s="9"/>
      <c r="AC434" s="9"/>
    </row>
    <row r="435" spans="2:29" x14ac:dyDescent="0.3">
      <c r="B435" s="7"/>
      <c r="C435" s="8"/>
      <c r="D435" s="34"/>
      <c r="E435" s="34"/>
      <c r="F435" s="34"/>
      <c r="G435" s="35"/>
      <c r="H435" s="12"/>
      <c r="I435" s="11"/>
      <c r="J435" s="12"/>
      <c r="K435" s="40"/>
      <c r="L435" s="42"/>
      <c r="M435" s="41"/>
      <c r="N435" s="42"/>
      <c r="O435" s="9"/>
      <c r="P435" s="15"/>
      <c r="Q435" s="16"/>
      <c r="R435" s="15"/>
      <c r="S435" s="16"/>
      <c r="AA435" s="9"/>
      <c r="AB435" s="9"/>
      <c r="AC435" s="9"/>
    </row>
    <row r="436" spans="2:29" x14ac:dyDescent="0.3">
      <c r="B436" s="7"/>
      <c r="C436" s="8"/>
      <c r="D436" s="34"/>
      <c r="E436" s="34"/>
      <c r="F436" s="34"/>
      <c r="G436" s="35"/>
      <c r="H436" s="12"/>
      <c r="I436" s="11"/>
      <c r="J436" s="12"/>
      <c r="K436" s="40"/>
      <c r="L436" s="42"/>
      <c r="M436" s="41"/>
      <c r="N436" s="42"/>
      <c r="O436" s="9"/>
      <c r="P436" s="15"/>
      <c r="Q436" s="16"/>
      <c r="R436" s="15"/>
      <c r="S436" s="16"/>
      <c r="AA436" s="9"/>
      <c r="AB436" s="9"/>
      <c r="AC436" s="9"/>
    </row>
    <row r="437" spans="2:29" x14ac:dyDescent="0.3">
      <c r="B437" s="7"/>
      <c r="C437" s="8"/>
      <c r="D437" s="34"/>
      <c r="E437" s="34"/>
      <c r="F437" s="34"/>
      <c r="G437" s="35"/>
      <c r="H437" s="12"/>
      <c r="I437" s="11"/>
      <c r="J437" s="12"/>
      <c r="K437" s="40"/>
      <c r="L437" s="42"/>
      <c r="M437" s="41"/>
      <c r="N437" s="42"/>
      <c r="O437" s="9"/>
      <c r="P437" s="15"/>
      <c r="Q437" s="16"/>
      <c r="R437" s="15"/>
      <c r="S437" s="16"/>
      <c r="AA437" s="9"/>
      <c r="AB437" s="9"/>
      <c r="AC437" s="9"/>
    </row>
    <row r="438" spans="2:29" x14ac:dyDescent="0.3">
      <c r="B438" s="7"/>
      <c r="C438" s="8"/>
      <c r="D438" s="34"/>
      <c r="E438" s="34"/>
      <c r="F438" s="34"/>
      <c r="G438" s="35"/>
      <c r="H438" s="12"/>
      <c r="I438" s="11"/>
      <c r="J438" s="12"/>
      <c r="K438" s="40"/>
      <c r="L438" s="42"/>
      <c r="M438" s="41"/>
      <c r="N438" s="42"/>
      <c r="O438" s="9"/>
      <c r="P438" s="15"/>
      <c r="Q438" s="16"/>
      <c r="R438" s="15"/>
      <c r="S438" s="16"/>
      <c r="AA438" s="9"/>
      <c r="AB438" s="9"/>
      <c r="AC438" s="9"/>
    </row>
    <row r="439" spans="2:29" x14ac:dyDescent="0.3">
      <c r="B439" s="7"/>
      <c r="C439" s="8"/>
      <c r="D439" s="34"/>
      <c r="E439" s="34"/>
      <c r="F439" s="34"/>
      <c r="G439" s="35"/>
      <c r="H439" s="12"/>
      <c r="I439" s="11"/>
      <c r="J439" s="12"/>
      <c r="K439" s="40"/>
      <c r="L439" s="42"/>
      <c r="M439" s="41"/>
      <c r="N439" s="42"/>
      <c r="O439" s="9"/>
      <c r="P439" s="15"/>
      <c r="Q439" s="16"/>
      <c r="R439" s="15"/>
      <c r="S439" s="16"/>
      <c r="AA439" s="9"/>
      <c r="AB439" s="9"/>
      <c r="AC439" s="9"/>
    </row>
    <row r="440" spans="2:29" x14ac:dyDescent="0.3">
      <c r="B440" s="7"/>
      <c r="C440" s="8"/>
      <c r="D440" s="34"/>
      <c r="E440" s="34"/>
      <c r="F440" s="34"/>
      <c r="G440" s="35"/>
      <c r="H440" s="12"/>
      <c r="I440" s="11"/>
      <c r="J440" s="12"/>
      <c r="K440" s="40"/>
      <c r="L440" s="42"/>
      <c r="M440" s="41"/>
      <c r="N440" s="42"/>
      <c r="O440" s="9"/>
      <c r="P440" s="15"/>
      <c r="Q440" s="16"/>
      <c r="R440" s="15"/>
      <c r="S440" s="16"/>
      <c r="AA440" s="9"/>
      <c r="AB440" s="9"/>
      <c r="AC440" s="9"/>
    </row>
    <row r="441" spans="2:29" x14ac:dyDescent="0.3">
      <c r="B441" s="7"/>
      <c r="C441" s="8"/>
      <c r="D441" s="34"/>
      <c r="E441" s="34"/>
      <c r="F441" s="34"/>
      <c r="G441" s="35"/>
      <c r="H441" s="12"/>
      <c r="I441" s="11"/>
      <c r="J441" s="12"/>
      <c r="K441" s="40"/>
      <c r="L441" s="42"/>
      <c r="M441" s="41"/>
      <c r="N441" s="42"/>
      <c r="O441" s="9"/>
      <c r="P441" s="15"/>
      <c r="Q441" s="16"/>
      <c r="R441" s="15"/>
      <c r="S441" s="16"/>
      <c r="AA441" s="9"/>
      <c r="AB441" s="9"/>
      <c r="AC441" s="9"/>
    </row>
    <row r="442" spans="2:29" x14ac:dyDescent="0.3">
      <c r="B442" s="7"/>
      <c r="C442" s="8"/>
      <c r="D442" s="34"/>
      <c r="E442" s="34"/>
      <c r="F442" s="34"/>
      <c r="G442" s="35"/>
      <c r="H442" s="12"/>
      <c r="I442" s="11"/>
      <c r="J442" s="12"/>
      <c r="K442" s="40"/>
      <c r="L442" s="42"/>
      <c r="M442" s="41"/>
      <c r="N442" s="42"/>
      <c r="O442" s="9"/>
      <c r="P442" s="15"/>
      <c r="Q442" s="16"/>
      <c r="R442" s="15"/>
      <c r="S442" s="16"/>
      <c r="AA442" s="9"/>
      <c r="AB442" s="9"/>
      <c r="AC442" s="9"/>
    </row>
    <row r="443" spans="2:29" x14ac:dyDescent="0.3">
      <c r="B443" s="7"/>
      <c r="C443" s="8"/>
      <c r="D443" s="34"/>
      <c r="E443" s="34"/>
      <c r="F443" s="34"/>
      <c r="G443" s="35"/>
      <c r="H443" s="12"/>
      <c r="I443" s="11"/>
      <c r="J443" s="12"/>
      <c r="K443" s="40"/>
      <c r="L443" s="42"/>
      <c r="M443" s="41"/>
      <c r="N443" s="42"/>
      <c r="O443" s="9"/>
      <c r="P443" s="15"/>
      <c r="Q443" s="16"/>
      <c r="R443" s="15"/>
      <c r="S443" s="16"/>
      <c r="AA443" s="9"/>
      <c r="AB443" s="9"/>
      <c r="AC443" s="9"/>
    </row>
    <row r="444" spans="2:29" x14ac:dyDescent="0.3">
      <c r="B444" s="7"/>
      <c r="C444" s="8"/>
      <c r="D444" s="34"/>
      <c r="E444" s="34"/>
      <c r="F444" s="34"/>
      <c r="G444" s="35"/>
      <c r="H444" s="12"/>
      <c r="I444" s="11"/>
      <c r="J444" s="12"/>
      <c r="K444" s="40"/>
      <c r="L444" s="42"/>
      <c r="M444" s="41"/>
      <c r="N444" s="42"/>
      <c r="O444" s="9"/>
      <c r="P444" s="15"/>
      <c r="Q444" s="16"/>
      <c r="R444" s="15"/>
      <c r="S444" s="16"/>
      <c r="AA444" s="9"/>
      <c r="AB444" s="9"/>
      <c r="AC444" s="9"/>
    </row>
    <row r="445" spans="2:29" x14ac:dyDescent="0.3">
      <c r="B445" s="7"/>
      <c r="C445" s="8"/>
      <c r="D445" s="34"/>
      <c r="E445" s="34"/>
      <c r="F445" s="34"/>
      <c r="G445" s="35"/>
      <c r="H445" s="12"/>
      <c r="I445" s="11"/>
      <c r="J445" s="12"/>
      <c r="K445" s="40"/>
      <c r="L445" s="42"/>
      <c r="M445" s="41"/>
      <c r="N445" s="42"/>
      <c r="O445" s="9"/>
      <c r="P445" s="15"/>
      <c r="Q445" s="16"/>
      <c r="R445" s="15"/>
      <c r="S445" s="16"/>
      <c r="AA445" s="9"/>
      <c r="AB445" s="9"/>
      <c r="AC445" s="9"/>
    </row>
    <row r="446" spans="2:29" x14ac:dyDescent="0.3">
      <c r="B446" s="7"/>
      <c r="C446" s="8"/>
      <c r="D446" s="34"/>
      <c r="E446" s="34"/>
      <c r="F446" s="34"/>
      <c r="G446" s="35"/>
      <c r="H446" s="12"/>
      <c r="I446" s="11"/>
      <c r="J446" s="12"/>
      <c r="K446" s="40"/>
      <c r="L446" s="42"/>
      <c r="M446" s="41"/>
      <c r="N446" s="42"/>
      <c r="O446" s="9"/>
      <c r="P446" s="15"/>
      <c r="Q446" s="16"/>
      <c r="R446" s="15"/>
      <c r="S446" s="16"/>
      <c r="AA446" s="9"/>
      <c r="AB446" s="9"/>
      <c r="AC446" s="9"/>
    </row>
    <row r="447" spans="2:29" x14ac:dyDescent="0.3">
      <c r="B447" s="7"/>
      <c r="C447" s="8"/>
      <c r="D447" s="34"/>
      <c r="E447" s="34"/>
      <c r="F447" s="34"/>
      <c r="G447" s="35"/>
      <c r="H447" s="12"/>
      <c r="I447" s="11"/>
      <c r="J447" s="12"/>
      <c r="K447" s="40"/>
      <c r="L447" s="42"/>
      <c r="M447" s="41"/>
      <c r="N447" s="42"/>
      <c r="O447" s="9"/>
      <c r="P447" s="15"/>
      <c r="Q447" s="16"/>
      <c r="R447" s="15"/>
      <c r="S447" s="16"/>
      <c r="AA447" s="9"/>
      <c r="AB447" s="9"/>
      <c r="AC447" s="9"/>
    </row>
    <row r="448" spans="2:29" x14ac:dyDescent="0.3">
      <c r="B448" s="7"/>
      <c r="C448" s="8"/>
      <c r="D448" s="34"/>
      <c r="E448" s="34"/>
      <c r="F448" s="34"/>
      <c r="G448" s="35"/>
      <c r="H448" s="12"/>
      <c r="I448" s="11"/>
      <c r="J448" s="12"/>
      <c r="K448" s="40"/>
      <c r="L448" s="42"/>
      <c r="M448" s="41"/>
      <c r="N448" s="42"/>
      <c r="O448" s="9"/>
      <c r="P448" s="15"/>
      <c r="Q448" s="16"/>
      <c r="R448" s="15"/>
      <c r="S448" s="16"/>
      <c r="AA448" s="9"/>
      <c r="AB448" s="9"/>
      <c r="AC448" s="9"/>
    </row>
    <row r="449" spans="2:29" x14ac:dyDescent="0.3">
      <c r="B449" s="7"/>
      <c r="C449" s="8"/>
      <c r="D449" s="34"/>
      <c r="E449" s="34"/>
      <c r="F449" s="34"/>
      <c r="G449" s="35"/>
      <c r="H449" s="12"/>
      <c r="I449" s="11"/>
      <c r="J449" s="12"/>
      <c r="K449" s="40"/>
      <c r="L449" s="42"/>
      <c r="M449" s="41"/>
      <c r="N449" s="42"/>
      <c r="O449" s="9"/>
      <c r="P449" s="15"/>
      <c r="Q449" s="16"/>
      <c r="R449" s="15"/>
      <c r="S449" s="16"/>
      <c r="AA449" s="9"/>
      <c r="AB449" s="9"/>
      <c r="AC449" s="9"/>
    </row>
    <row r="450" spans="2:29" x14ac:dyDescent="0.3">
      <c r="B450" s="7"/>
      <c r="C450" s="8"/>
      <c r="D450" s="34"/>
      <c r="E450" s="34"/>
      <c r="F450" s="34"/>
      <c r="G450" s="35"/>
      <c r="H450" s="12"/>
      <c r="I450" s="11"/>
      <c r="J450" s="12"/>
      <c r="K450" s="40"/>
      <c r="L450" s="42"/>
      <c r="M450" s="41"/>
      <c r="N450" s="42"/>
      <c r="O450" s="9"/>
      <c r="P450" s="15"/>
      <c r="Q450" s="16"/>
      <c r="R450" s="15"/>
      <c r="S450" s="16"/>
      <c r="AA450" s="9"/>
      <c r="AB450" s="9"/>
      <c r="AC450" s="9"/>
    </row>
    <row r="451" spans="2:29" x14ac:dyDescent="0.3">
      <c r="B451" s="7"/>
      <c r="C451" s="8"/>
      <c r="D451" s="34"/>
      <c r="E451" s="34"/>
      <c r="F451" s="34"/>
      <c r="G451" s="35"/>
      <c r="H451" s="12"/>
      <c r="I451" s="11"/>
      <c r="J451" s="12"/>
      <c r="K451" s="40"/>
      <c r="L451" s="42"/>
      <c r="M451" s="41"/>
      <c r="N451" s="42"/>
      <c r="O451" s="9"/>
      <c r="P451" s="15"/>
      <c r="Q451" s="16"/>
      <c r="R451" s="15"/>
      <c r="S451" s="16"/>
      <c r="AA451" s="9"/>
      <c r="AB451" s="9"/>
      <c r="AC451" s="9"/>
    </row>
    <row r="452" spans="2:29" x14ac:dyDescent="0.3">
      <c r="B452" s="7"/>
      <c r="C452" s="8"/>
      <c r="D452" s="34"/>
      <c r="E452" s="34"/>
      <c r="F452" s="34"/>
      <c r="G452" s="35"/>
      <c r="H452" s="12"/>
      <c r="I452" s="11"/>
      <c r="J452" s="12"/>
      <c r="K452" s="40"/>
      <c r="L452" s="42"/>
      <c r="M452" s="41"/>
      <c r="N452" s="42"/>
      <c r="O452" s="9"/>
      <c r="P452" s="15"/>
      <c r="Q452" s="16"/>
      <c r="R452" s="15"/>
      <c r="S452" s="16"/>
      <c r="AA452" s="9"/>
      <c r="AB452" s="9"/>
      <c r="AC452" s="9"/>
    </row>
    <row r="453" spans="2:29" x14ac:dyDescent="0.3">
      <c r="B453" s="7"/>
      <c r="C453" s="8"/>
      <c r="D453" s="34"/>
      <c r="E453" s="34"/>
      <c r="F453" s="34"/>
      <c r="G453" s="35"/>
      <c r="H453" s="12"/>
      <c r="I453" s="11"/>
      <c r="J453" s="12"/>
      <c r="K453" s="40"/>
      <c r="L453" s="42"/>
      <c r="M453" s="41"/>
      <c r="N453" s="42"/>
      <c r="O453" s="9"/>
      <c r="P453" s="15"/>
      <c r="Q453" s="16"/>
      <c r="R453" s="15"/>
      <c r="S453" s="16"/>
      <c r="AA453" s="9"/>
      <c r="AB453" s="9"/>
      <c r="AC453" s="9"/>
    </row>
    <row r="454" spans="2:29" x14ac:dyDescent="0.3">
      <c r="B454" s="7"/>
      <c r="C454" s="8"/>
      <c r="D454" s="34"/>
      <c r="E454" s="34"/>
      <c r="F454" s="34"/>
      <c r="G454" s="35"/>
      <c r="H454" s="12"/>
      <c r="I454" s="11"/>
      <c r="J454" s="12"/>
      <c r="K454" s="40"/>
      <c r="L454" s="42"/>
      <c r="M454" s="41"/>
      <c r="N454" s="42"/>
      <c r="O454" s="9"/>
      <c r="P454" s="15"/>
      <c r="Q454" s="16"/>
      <c r="R454" s="15"/>
      <c r="S454" s="16"/>
      <c r="AA454" s="9"/>
      <c r="AB454" s="9"/>
      <c r="AC454" s="9"/>
    </row>
    <row r="455" spans="2:29" x14ac:dyDescent="0.3">
      <c r="B455" s="7"/>
      <c r="C455" s="8"/>
      <c r="D455" s="34"/>
      <c r="E455" s="34"/>
      <c r="F455" s="34"/>
      <c r="G455" s="35"/>
      <c r="H455" s="12"/>
      <c r="I455" s="11"/>
      <c r="J455" s="12"/>
      <c r="K455" s="40"/>
      <c r="L455" s="42"/>
      <c r="M455" s="41"/>
      <c r="N455" s="42"/>
      <c r="O455" s="9"/>
      <c r="P455" s="15"/>
      <c r="Q455" s="16"/>
      <c r="R455" s="15"/>
      <c r="S455" s="16"/>
      <c r="AA455" s="9"/>
      <c r="AB455" s="9"/>
      <c r="AC455" s="9"/>
    </row>
    <row r="456" spans="2:29" x14ac:dyDescent="0.3">
      <c r="B456" s="7"/>
      <c r="C456" s="8"/>
      <c r="D456" s="34"/>
      <c r="E456" s="34"/>
      <c r="F456" s="34"/>
      <c r="G456" s="35"/>
      <c r="H456" s="12"/>
      <c r="I456" s="11"/>
      <c r="J456" s="12"/>
      <c r="K456" s="40"/>
      <c r="L456" s="42"/>
      <c r="M456" s="41"/>
      <c r="N456" s="42"/>
      <c r="O456" s="9"/>
      <c r="P456" s="15"/>
      <c r="Q456" s="16"/>
      <c r="R456" s="15"/>
      <c r="S456" s="16"/>
      <c r="AA456" s="9"/>
      <c r="AB456" s="9"/>
      <c r="AC456" s="9"/>
    </row>
    <row r="457" spans="2:29" x14ac:dyDescent="0.3">
      <c r="B457" s="7"/>
      <c r="C457" s="8"/>
      <c r="D457" s="34"/>
      <c r="E457" s="34"/>
      <c r="F457" s="34"/>
      <c r="G457" s="35"/>
      <c r="H457" s="12"/>
      <c r="I457" s="11"/>
      <c r="J457" s="12"/>
      <c r="K457" s="40"/>
      <c r="L457" s="42"/>
      <c r="M457" s="41"/>
      <c r="N457" s="42"/>
      <c r="O457" s="9"/>
      <c r="P457" s="15"/>
      <c r="Q457" s="16"/>
      <c r="R457" s="15"/>
      <c r="S457" s="16"/>
      <c r="AA457" s="9"/>
      <c r="AB457" s="9"/>
      <c r="AC457" s="9"/>
    </row>
    <row r="458" spans="2:29" x14ac:dyDescent="0.3">
      <c r="B458" s="7"/>
      <c r="C458" s="8"/>
      <c r="D458" s="34"/>
      <c r="E458" s="34"/>
      <c r="F458" s="34"/>
      <c r="G458" s="35"/>
      <c r="H458" s="12"/>
      <c r="I458" s="11"/>
      <c r="J458" s="12"/>
      <c r="K458" s="40"/>
      <c r="L458" s="42"/>
      <c r="M458" s="41"/>
      <c r="N458" s="42"/>
      <c r="O458" s="9"/>
      <c r="P458" s="15"/>
      <c r="Q458" s="16"/>
      <c r="R458" s="15"/>
      <c r="S458" s="16"/>
      <c r="AA458" s="9"/>
      <c r="AB458" s="9"/>
      <c r="AC458" s="9"/>
    </row>
    <row r="459" spans="2:29" x14ac:dyDescent="0.3">
      <c r="B459" s="7"/>
      <c r="C459" s="8"/>
      <c r="D459" s="34"/>
      <c r="E459" s="34"/>
      <c r="F459" s="34"/>
      <c r="G459" s="35"/>
      <c r="H459" s="12"/>
      <c r="I459" s="11"/>
      <c r="J459" s="12"/>
      <c r="K459" s="40"/>
      <c r="L459" s="42"/>
      <c r="M459" s="41"/>
      <c r="N459" s="42"/>
      <c r="O459" s="9"/>
      <c r="P459" s="15"/>
      <c r="Q459" s="16"/>
      <c r="R459" s="15"/>
      <c r="S459" s="16"/>
      <c r="AA459" s="9"/>
      <c r="AB459" s="9"/>
      <c r="AC459" s="9"/>
    </row>
    <row r="460" spans="2:29" x14ac:dyDescent="0.3">
      <c r="B460" s="7"/>
      <c r="C460" s="8"/>
      <c r="D460" s="34"/>
      <c r="E460" s="34"/>
      <c r="F460" s="34"/>
      <c r="G460" s="35"/>
      <c r="H460" s="12"/>
      <c r="I460" s="11"/>
      <c r="J460" s="12"/>
      <c r="K460" s="40"/>
      <c r="L460" s="42"/>
      <c r="M460" s="41"/>
      <c r="N460" s="42"/>
      <c r="O460" s="9"/>
      <c r="P460" s="15"/>
      <c r="Q460" s="16"/>
      <c r="R460" s="15"/>
      <c r="S460" s="16"/>
      <c r="AA460" s="9"/>
      <c r="AB460" s="9"/>
      <c r="AC460" s="9"/>
    </row>
    <row r="461" spans="2:29" x14ac:dyDescent="0.3">
      <c r="B461" s="7"/>
      <c r="C461" s="8"/>
      <c r="D461" s="34"/>
      <c r="E461" s="34"/>
      <c r="F461" s="34"/>
      <c r="G461" s="35"/>
      <c r="H461" s="12"/>
      <c r="I461" s="11"/>
      <c r="J461" s="12"/>
      <c r="K461" s="40"/>
      <c r="L461" s="42"/>
      <c r="M461" s="41"/>
      <c r="N461" s="42"/>
      <c r="O461" s="9"/>
      <c r="P461" s="15"/>
      <c r="Q461" s="16"/>
      <c r="R461" s="15"/>
      <c r="S461" s="16"/>
      <c r="AA461" s="9"/>
      <c r="AB461" s="9"/>
      <c r="AC461" s="9"/>
    </row>
    <row r="462" spans="2:29" x14ac:dyDescent="0.3">
      <c r="B462" s="7"/>
      <c r="C462" s="8"/>
      <c r="D462" s="34"/>
      <c r="E462" s="34"/>
      <c r="F462" s="34"/>
      <c r="G462" s="35"/>
      <c r="H462" s="12"/>
      <c r="I462" s="11"/>
      <c r="J462" s="12"/>
      <c r="K462" s="40"/>
      <c r="L462" s="42"/>
      <c r="M462" s="41"/>
      <c r="N462" s="42"/>
      <c r="O462" s="9"/>
      <c r="P462" s="15"/>
      <c r="Q462" s="16"/>
      <c r="R462" s="15"/>
      <c r="S462" s="16"/>
      <c r="AA462" s="9"/>
      <c r="AB462" s="9"/>
      <c r="AC462" s="9"/>
    </row>
    <row r="463" spans="2:29" x14ac:dyDescent="0.3">
      <c r="B463" s="7"/>
      <c r="C463" s="8"/>
      <c r="D463" s="34"/>
      <c r="E463" s="34"/>
      <c r="F463" s="34"/>
      <c r="G463" s="35"/>
      <c r="H463" s="12"/>
      <c r="I463" s="11"/>
      <c r="J463" s="12"/>
      <c r="K463" s="40"/>
      <c r="L463" s="42"/>
      <c r="M463" s="41"/>
      <c r="N463" s="42"/>
      <c r="O463" s="9"/>
      <c r="P463" s="15"/>
      <c r="Q463" s="16"/>
      <c r="R463" s="15"/>
      <c r="S463" s="16"/>
      <c r="AA463" s="9"/>
      <c r="AB463" s="9"/>
      <c r="AC463" s="9"/>
    </row>
    <row r="464" spans="2:29" x14ac:dyDescent="0.3">
      <c r="B464" s="7"/>
      <c r="C464" s="8"/>
      <c r="D464" s="34"/>
      <c r="E464" s="34"/>
      <c r="F464" s="34"/>
      <c r="G464" s="35"/>
      <c r="H464" s="12"/>
      <c r="I464" s="11"/>
      <c r="J464" s="12"/>
      <c r="K464" s="40"/>
      <c r="L464" s="42"/>
      <c r="M464" s="41"/>
      <c r="N464" s="42"/>
      <c r="O464" s="9"/>
      <c r="P464" s="15"/>
      <c r="Q464" s="16"/>
      <c r="R464" s="15"/>
      <c r="S464" s="16"/>
      <c r="AA464" s="9"/>
      <c r="AB464" s="9"/>
      <c r="AC464" s="9"/>
    </row>
    <row r="465" spans="2:29" x14ac:dyDescent="0.3">
      <c r="B465" s="7"/>
      <c r="C465" s="8"/>
      <c r="D465" s="34"/>
      <c r="E465" s="34"/>
      <c r="F465" s="34"/>
      <c r="G465" s="35"/>
      <c r="H465" s="12"/>
      <c r="I465" s="11"/>
      <c r="J465" s="12"/>
      <c r="K465" s="40"/>
      <c r="L465" s="42"/>
      <c r="M465" s="41"/>
      <c r="N465" s="42"/>
      <c r="O465" s="9"/>
      <c r="P465" s="15"/>
      <c r="Q465" s="16"/>
      <c r="R465" s="15"/>
      <c r="S465" s="16"/>
      <c r="AA465" s="9"/>
      <c r="AB465" s="9"/>
      <c r="AC465" s="9"/>
    </row>
    <row r="466" spans="2:29" x14ac:dyDescent="0.3">
      <c r="B466" s="7"/>
      <c r="C466" s="8"/>
      <c r="D466" s="34"/>
      <c r="E466" s="34"/>
      <c r="F466" s="34"/>
      <c r="G466" s="35"/>
      <c r="H466" s="12"/>
      <c r="I466" s="11"/>
      <c r="J466" s="12"/>
      <c r="K466" s="40"/>
      <c r="L466" s="42"/>
      <c r="M466" s="41"/>
      <c r="N466" s="42"/>
      <c r="O466" s="9"/>
      <c r="P466" s="15"/>
      <c r="Q466" s="16"/>
      <c r="R466" s="15"/>
      <c r="S466" s="16"/>
      <c r="AA466" s="9"/>
      <c r="AB466" s="9"/>
      <c r="AC466" s="9"/>
    </row>
    <row r="467" spans="2:29" x14ac:dyDescent="0.3">
      <c r="B467" s="7"/>
      <c r="C467" s="8"/>
      <c r="D467" s="34"/>
      <c r="E467" s="34"/>
      <c r="F467" s="34"/>
      <c r="G467" s="35"/>
      <c r="H467" s="12"/>
      <c r="I467" s="11"/>
      <c r="J467" s="12"/>
      <c r="K467" s="40"/>
      <c r="L467" s="42"/>
      <c r="M467" s="41"/>
      <c r="N467" s="42"/>
      <c r="O467" s="9"/>
      <c r="P467" s="15"/>
      <c r="Q467" s="16"/>
      <c r="R467" s="15"/>
      <c r="S467" s="16"/>
      <c r="AA467" s="9"/>
      <c r="AB467" s="9"/>
      <c r="AC467" s="9"/>
    </row>
    <row r="468" spans="2:29" x14ac:dyDescent="0.3">
      <c r="B468" s="7"/>
      <c r="C468" s="8"/>
      <c r="D468" s="34"/>
      <c r="E468" s="34"/>
      <c r="F468" s="34"/>
      <c r="G468" s="35"/>
      <c r="H468" s="12"/>
      <c r="I468" s="11"/>
      <c r="J468" s="12"/>
      <c r="K468" s="40"/>
      <c r="L468" s="42"/>
      <c r="M468" s="41"/>
      <c r="N468" s="42"/>
      <c r="O468" s="9"/>
      <c r="P468" s="15"/>
      <c r="Q468" s="16"/>
      <c r="R468" s="15"/>
      <c r="S468" s="16"/>
      <c r="AA468" s="9"/>
      <c r="AB468" s="9"/>
      <c r="AC468" s="9"/>
    </row>
    <row r="469" spans="2:29" x14ac:dyDescent="0.3">
      <c r="B469" s="7"/>
      <c r="C469" s="8"/>
      <c r="D469" s="34"/>
      <c r="E469" s="34"/>
      <c r="F469" s="34"/>
      <c r="G469" s="35"/>
      <c r="H469" s="12"/>
      <c r="I469" s="11"/>
      <c r="J469" s="12"/>
      <c r="K469" s="40"/>
      <c r="L469" s="42"/>
      <c r="M469" s="41"/>
      <c r="N469" s="42"/>
      <c r="O469" s="9"/>
      <c r="P469" s="15"/>
      <c r="Q469" s="16"/>
      <c r="R469" s="15"/>
      <c r="S469" s="16"/>
      <c r="AA469" s="9"/>
      <c r="AB469" s="9"/>
      <c r="AC469" s="9"/>
    </row>
    <row r="470" spans="2:29" x14ac:dyDescent="0.3">
      <c r="B470" s="7"/>
      <c r="C470" s="8"/>
      <c r="D470" s="34"/>
      <c r="E470" s="34"/>
      <c r="F470" s="34"/>
      <c r="G470" s="35"/>
      <c r="H470" s="12"/>
      <c r="I470" s="11"/>
      <c r="J470" s="12"/>
      <c r="K470" s="40"/>
      <c r="L470" s="42"/>
      <c r="M470" s="41"/>
      <c r="N470" s="42"/>
      <c r="O470" s="9"/>
      <c r="P470" s="15"/>
      <c r="Q470" s="16"/>
      <c r="R470" s="15"/>
      <c r="S470" s="16"/>
      <c r="AA470" s="9"/>
      <c r="AB470" s="9"/>
      <c r="AC470" s="9"/>
    </row>
    <row r="471" spans="2:29" x14ac:dyDescent="0.3">
      <c r="B471" s="7"/>
      <c r="C471" s="8"/>
      <c r="D471" s="34"/>
      <c r="E471" s="34"/>
      <c r="F471" s="34"/>
      <c r="G471" s="35"/>
      <c r="H471" s="12"/>
      <c r="I471" s="11"/>
      <c r="J471" s="12"/>
      <c r="K471" s="40"/>
      <c r="L471" s="42"/>
      <c r="M471" s="41"/>
      <c r="N471" s="42"/>
      <c r="O471" s="9"/>
      <c r="P471" s="15"/>
      <c r="Q471" s="16"/>
      <c r="R471" s="15"/>
      <c r="S471" s="16"/>
      <c r="AA471" s="9"/>
      <c r="AB471" s="9"/>
      <c r="AC471" s="9"/>
    </row>
    <row r="472" spans="2:29" x14ac:dyDescent="0.3">
      <c r="B472" s="7"/>
      <c r="C472" s="8"/>
      <c r="D472" s="34"/>
      <c r="E472" s="34"/>
      <c r="F472" s="34"/>
      <c r="G472" s="35"/>
      <c r="H472" s="12"/>
      <c r="I472" s="11"/>
      <c r="J472" s="12"/>
      <c r="K472" s="40"/>
      <c r="L472" s="42"/>
      <c r="M472" s="41"/>
      <c r="N472" s="42"/>
      <c r="O472" s="9"/>
      <c r="P472" s="15"/>
      <c r="Q472" s="16"/>
      <c r="R472" s="15"/>
      <c r="S472" s="16"/>
      <c r="AA472" s="9"/>
      <c r="AB472" s="9"/>
      <c r="AC472" s="9"/>
    </row>
    <row r="473" spans="2:29" x14ac:dyDescent="0.3">
      <c r="B473" s="7"/>
      <c r="C473" s="8"/>
      <c r="D473" s="34"/>
      <c r="E473" s="34"/>
      <c r="F473" s="34"/>
      <c r="G473" s="35"/>
      <c r="H473" s="12"/>
      <c r="I473" s="11"/>
      <c r="J473" s="12"/>
      <c r="K473" s="40"/>
      <c r="L473" s="42"/>
      <c r="M473" s="41"/>
      <c r="N473" s="42"/>
      <c r="O473" s="9"/>
      <c r="P473" s="15"/>
      <c r="Q473" s="16"/>
      <c r="R473" s="15"/>
      <c r="S473" s="16"/>
      <c r="AA473" s="9"/>
      <c r="AB473" s="9"/>
      <c r="AC473" s="9"/>
    </row>
    <row r="474" spans="2:29" x14ac:dyDescent="0.3">
      <c r="B474" s="7"/>
      <c r="C474" s="8"/>
      <c r="D474" s="34"/>
      <c r="E474" s="34"/>
      <c r="F474" s="34"/>
      <c r="G474" s="35"/>
      <c r="H474" s="12"/>
      <c r="I474" s="11"/>
      <c r="J474" s="12"/>
      <c r="K474" s="40"/>
      <c r="L474" s="42"/>
      <c r="M474" s="41"/>
      <c r="N474" s="42"/>
      <c r="O474" s="9"/>
      <c r="P474" s="15"/>
      <c r="Q474" s="16"/>
      <c r="R474" s="15"/>
      <c r="S474" s="16"/>
      <c r="AA474" s="9"/>
      <c r="AB474" s="9"/>
      <c r="AC474" s="9"/>
    </row>
    <row r="475" spans="2:29" x14ac:dyDescent="0.3">
      <c r="B475" s="7"/>
      <c r="C475" s="8"/>
      <c r="D475" s="34"/>
      <c r="E475" s="34"/>
      <c r="F475" s="34"/>
      <c r="G475" s="35"/>
      <c r="H475" s="12"/>
      <c r="I475" s="11"/>
      <c r="J475" s="12"/>
      <c r="K475" s="40"/>
      <c r="L475" s="42"/>
      <c r="M475" s="41"/>
      <c r="N475" s="42"/>
      <c r="O475" s="9"/>
      <c r="P475" s="15"/>
      <c r="Q475" s="16"/>
      <c r="R475" s="15"/>
      <c r="S475" s="16"/>
      <c r="AA475" s="9"/>
      <c r="AB475" s="9"/>
      <c r="AC475" s="9"/>
    </row>
    <row r="476" spans="2:29" x14ac:dyDescent="0.3">
      <c r="B476" s="7"/>
      <c r="C476" s="8"/>
      <c r="D476" s="34"/>
      <c r="E476" s="34"/>
      <c r="F476" s="34"/>
      <c r="G476" s="35"/>
      <c r="H476" s="12"/>
      <c r="I476" s="11"/>
      <c r="J476" s="12"/>
      <c r="K476" s="40"/>
      <c r="L476" s="42"/>
      <c r="M476" s="41"/>
      <c r="N476" s="42"/>
      <c r="O476" s="9"/>
      <c r="P476" s="15"/>
      <c r="Q476" s="16"/>
      <c r="R476" s="15"/>
      <c r="S476" s="16"/>
      <c r="AA476" s="9"/>
      <c r="AB476" s="9"/>
      <c r="AC476" s="9"/>
    </row>
    <row r="477" spans="2:29" x14ac:dyDescent="0.3">
      <c r="B477" s="7"/>
      <c r="C477" s="8"/>
      <c r="D477" s="34"/>
      <c r="E477" s="34"/>
      <c r="F477" s="34"/>
      <c r="G477" s="35"/>
      <c r="H477" s="12"/>
      <c r="I477" s="11"/>
      <c r="J477" s="12"/>
      <c r="K477" s="40"/>
      <c r="L477" s="42"/>
      <c r="M477" s="41"/>
      <c r="N477" s="42"/>
      <c r="O477" s="9"/>
      <c r="P477" s="15"/>
      <c r="Q477" s="16"/>
      <c r="R477" s="15"/>
      <c r="S477" s="16"/>
      <c r="AA477" s="9"/>
      <c r="AB477" s="9"/>
      <c r="AC477" s="9"/>
    </row>
    <row r="478" spans="2:29" x14ac:dyDescent="0.3">
      <c r="B478" s="7"/>
      <c r="C478" s="8"/>
      <c r="D478" s="34"/>
      <c r="E478" s="34"/>
      <c r="F478" s="34"/>
      <c r="G478" s="35"/>
      <c r="H478" s="12"/>
      <c r="I478" s="11"/>
      <c r="J478" s="12"/>
      <c r="K478" s="40"/>
      <c r="L478" s="42"/>
      <c r="M478" s="41"/>
      <c r="N478" s="42"/>
      <c r="O478" s="9"/>
      <c r="P478" s="15"/>
      <c r="Q478" s="16"/>
      <c r="R478" s="15"/>
      <c r="S478" s="16"/>
      <c r="AA478" s="9"/>
      <c r="AB478" s="9"/>
      <c r="AC478" s="9"/>
    </row>
    <row r="479" spans="2:29" x14ac:dyDescent="0.3">
      <c r="B479" s="7"/>
      <c r="C479" s="8"/>
      <c r="D479" s="34"/>
      <c r="E479" s="34"/>
      <c r="F479" s="34"/>
      <c r="G479" s="35"/>
      <c r="H479" s="12"/>
      <c r="I479" s="11"/>
      <c r="J479" s="12"/>
      <c r="K479" s="40"/>
      <c r="L479" s="42"/>
      <c r="M479" s="41"/>
      <c r="N479" s="42"/>
      <c r="O479" s="9"/>
      <c r="P479" s="15"/>
      <c r="Q479" s="16"/>
      <c r="R479" s="15"/>
      <c r="S479" s="16"/>
      <c r="AA479" s="9"/>
      <c r="AB479" s="9"/>
      <c r="AC479" s="9"/>
    </row>
    <row r="480" spans="2:29" x14ac:dyDescent="0.3">
      <c r="B480" s="7"/>
      <c r="C480" s="8"/>
      <c r="D480" s="34"/>
      <c r="E480" s="34"/>
      <c r="F480" s="34"/>
      <c r="G480" s="35"/>
      <c r="H480" s="12"/>
      <c r="I480" s="11"/>
      <c r="J480" s="12"/>
      <c r="K480" s="40"/>
      <c r="L480" s="42"/>
      <c r="M480" s="41"/>
      <c r="N480" s="42"/>
      <c r="O480" s="9"/>
      <c r="P480" s="15"/>
      <c r="Q480" s="16"/>
      <c r="R480" s="15"/>
      <c r="S480" s="16"/>
      <c r="AA480" s="9"/>
      <c r="AB480" s="9"/>
      <c r="AC480" s="9"/>
    </row>
    <row r="481" spans="2:29" x14ac:dyDescent="0.3">
      <c r="B481" s="7"/>
      <c r="C481" s="8"/>
      <c r="D481" s="34"/>
      <c r="E481" s="34"/>
      <c r="F481" s="34"/>
      <c r="G481" s="35"/>
      <c r="H481" s="12"/>
      <c r="I481" s="11"/>
      <c r="J481" s="12"/>
      <c r="K481" s="40"/>
      <c r="L481" s="42"/>
      <c r="M481" s="41"/>
      <c r="N481" s="42"/>
      <c r="O481" s="9"/>
      <c r="P481" s="15"/>
      <c r="Q481" s="16"/>
      <c r="R481" s="15"/>
      <c r="S481" s="16"/>
      <c r="AA481" s="9"/>
      <c r="AB481" s="9"/>
      <c r="AC481" s="9"/>
    </row>
    <row r="482" spans="2:29" x14ac:dyDescent="0.3">
      <c r="B482" s="7"/>
      <c r="C482" s="8"/>
      <c r="D482" s="34"/>
      <c r="E482" s="34"/>
      <c r="F482" s="34"/>
      <c r="G482" s="35"/>
      <c r="H482" s="12"/>
      <c r="I482" s="11"/>
      <c r="J482" s="12"/>
      <c r="K482" s="40"/>
      <c r="L482" s="42"/>
      <c r="M482" s="41"/>
      <c r="N482" s="42"/>
      <c r="O482" s="9"/>
      <c r="P482" s="15"/>
      <c r="Q482" s="16"/>
      <c r="R482" s="15"/>
      <c r="S482" s="16"/>
      <c r="AA482" s="9"/>
      <c r="AB482" s="9"/>
      <c r="AC482" s="9"/>
    </row>
    <row r="483" spans="2:29" x14ac:dyDescent="0.3">
      <c r="B483" s="7"/>
      <c r="C483" s="8"/>
      <c r="D483" s="34"/>
      <c r="E483" s="34"/>
      <c r="F483" s="34"/>
      <c r="G483" s="35"/>
      <c r="H483" s="12"/>
      <c r="I483" s="11"/>
      <c r="J483" s="12"/>
      <c r="K483" s="40"/>
      <c r="L483" s="42"/>
      <c r="M483" s="41"/>
      <c r="N483" s="42"/>
      <c r="O483" s="9"/>
      <c r="P483" s="15"/>
      <c r="Q483" s="16"/>
      <c r="R483" s="15"/>
      <c r="S483" s="16"/>
      <c r="AA483" s="9"/>
      <c r="AB483" s="9"/>
      <c r="AC483" s="9"/>
    </row>
    <row r="484" spans="2:29" x14ac:dyDescent="0.3">
      <c r="B484" s="7"/>
      <c r="C484" s="8"/>
      <c r="D484" s="34"/>
      <c r="E484" s="34"/>
      <c r="F484" s="34"/>
      <c r="G484" s="35"/>
      <c r="H484" s="12"/>
      <c r="I484" s="11"/>
      <c r="J484" s="12"/>
      <c r="K484" s="40"/>
      <c r="L484" s="42"/>
      <c r="M484" s="41"/>
      <c r="N484" s="42"/>
      <c r="O484" s="9"/>
      <c r="P484" s="15"/>
      <c r="Q484" s="16"/>
      <c r="R484" s="15"/>
      <c r="S484" s="16"/>
      <c r="AA484" s="9"/>
      <c r="AB484" s="9"/>
      <c r="AC484" s="9"/>
    </row>
    <row r="485" spans="2:29" x14ac:dyDescent="0.3">
      <c r="B485" s="7"/>
      <c r="C485" s="8"/>
      <c r="D485" s="34"/>
      <c r="E485" s="34"/>
      <c r="F485" s="34"/>
      <c r="G485" s="35"/>
      <c r="H485" s="12"/>
      <c r="I485" s="11"/>
      <c r="J485" s="12"/>
      <c r="K485" s="40"/>
      <c r="L485" s="42"/>
      <c r="M485" s="41"/>
      <c r="N485" s="42"/>
      <c r="O485" s="9"/>
      <c r="P485" s="15"/>
      <c r="Q485" s="16"/>
      <c r="R485" s="15"/>
      <c r="S485" s="16"/>
      <c r="AA485" s="9"/>
      <c r="AB485" s="9"/>
      <c r="AC485" s="9"/>
    </row>
    <row r="486" spans="2:29" x14ac:dyDescent="0.3">
      <c r="B486" s="7"/>
      <c r="C486" s="8"/>
      <c r="D486" s="34"/>
      <c r="E486" s="34"/>
      <c r="F486" s="34"/>
      <c r="G486" s="35"/>
      <c r="H486" s="12"/>
      <c r="I486" s="11"/>
      <c r="J486" s="12"/>
      <c r="K486" s="40"/>
      <c r="L486" s="42"/>
      <c r="M486" s="41"/>
      <c r="N486" s="42"/>
      <c r="O486" s="9"/>
      <c r="P486" s="15"/>
      <c r="Q486" s="16"/>
      <c r="R486" s="15"/>
      <c r="S486" s="16"/>
      <c r="AA486" s="9"/>
      <c r="AB486" s="9"/>
      <c r="AC486" s="9"/>
    </row>
    <row r="487" spans="2:29" x14ac:dyDescent="0.3">
      <c r="B487" s="7"/>
      <c r="C487" s="8"/>
      <c r="D487" s="34"/>
      <c r="E487" s="34"/>
      <c r="F487" s="34"/>
      <c r="G487" s="35"/>
      <c r="H487" s="12"/>
      <c r="I487" s="11"/>
      <c r="J487" s="12"/>
      <c r="K487" s="40"/>
      <c r="L487" s="42"/>
      <c r="M487" s="41"/>
      <c r="N487" s="42"/>
      <c r="O487" s="9"/>
      <c r="P487" s="15"/>
      <c r="Q487" s="16"/>
      <c r="R487" s="15"/>
      <c r="S487" s="16"/>
      <c r="AA487" s="9"/>
      <c r="AB487" s="9"/>
      <c r="AC487" s="9"/>
    </row>
    <row r="488" spans="2:29" x14ac:dyDescent="0.3">
      <c r="B488" s="7"/>
      <c r="C488" s="8"/>
      <c r="D488" s="34"/>
      <c r="E488" s="34"/>
      <c r="F488" s="34"/>
      <c r="G488" s="35"/>
      <c r="H488" s="12"/>
      <c r="I488" s="11"/>
      <c r="J488" s="12"/>
      <c r="K488" s="40"/>
      <c r="L488" s="42"/>
      <c r="M488" s="41"/>
      <c r="N488" s="42"/>
      <c r="O488" s="9"/>
      <c r="P488" s="15"/>
      <c r="Q488" s="16"/>
      <c r="R488" s="15"/>
      <c r="S488" s="16"/>
      <c r="AA488" s="9"/>
      <c r="AB488" s="9"/>
      <c r="AC488" s="9"/>
    </row>
    <row r="489" spans="2:29" x14ac:dyDescent="0.3">
      <c r="B489" s="7"/>
      <c r="C489" s="8"/>
      <c r="D489" s="34"/>
      <c r="E489" s="34"/>
      <c r="F489" s="34"/>
      <c r="G489" s="35"/>
      <c r="H489" s="12"/>
      <c r="I489" s="11"/>
      <c r="J489" s="12"/>
      <c r="K489" s="40"/>
      <c r="L489" s="42"/>
      <c r="M489" s="41"/>
      <c r="N489" s="42"/>
      <c r="O489" s="9"/>
      <c r="P489" s="15"/>
      <c r="Q489" s="16"/>
      <c r="R489" s="15"/>
      <c r="S489" s="16"/>
      <c r="AA489" s="9"/>
      <c r="AB489" s="9"/>
      <c r="AC489" s="9"/>
    </row>
    <row r="490" spans="2:29" x14ac:dyDescent="0.3">
      <c r="B490" s="7"/>
      <c r="C490" s="8"/>
      <c r="D490" s="34"/>
      <c r="E490" s="34"/>
      <c r="F490" s="34"/>
      <c r="G490" s="35"/>
      <c r="H490" s="12"/>
      <c r="I490" s="11"/>
      <c r="J490" s="12"/>
      <c r="K490" s="40"/>
      <c r="L490" s="42"/>
      <c r="M490" s="41"/>
      <c r="N490" s="42"/>
      <c r="O490" s="9"/>
      <c r="P490" s="15"/>
      <c r="Q490" s="16"/>
      <c r="R490" s="15"/>
      <c r="S490" s="16"/>
      <c r="AA490" s="9"/>
      <c r="AB490" s="9"/>
      <c r="AC490" s="9"/>
    </row>
    <row r="491" spans="2:29" x14ac:dyDescent="0.3">
      <c r="B491" s="7"/>
      <c r="C491" s="8"/>
      <c r="D491" s="34"/>
      <c r="E491" s="34"/>
      <c r="F491" s="34"/>
      <c r="G491" s="35"/>
      <c r="H491" s="12"/>
      <c r="I491" s="11"/>
      <c r="J491" s="12"/>
      <c r="K491" s="40"/>
      <c r="L491" s="42"/>
      <c r="M491" s="41"/>
      <c r="N491" s="42"/>
      <c r="O491" s="9"/>
      <c r="P491" s="15"/>
      <c r="Q491" s="16"/>
      <c r="R491" s="15"/>
      <c r="S491" s="16"/>
      <c r="AA491" s="9"/>
      <c r="AB491" s="9"/>
      <c r="AC491" s="9"/>
    </row>
    <row r="492" spans="2:29" x14ac:dyDescent="0.3">
      <c r="B492" s="7"/>
      <c r="C492" s="8"/>
      <c r="D492" s="34"/>
      <c r="E492" s="34"/>
      <c r="F492" s="34"/>
      <c r="G492" s="35"/>
      <c r="H492" s="12"/>
      <c r="I492" s="11"/>
      <c r="J492" s="12"/>
      <c r="K492" s="40"/>
      <c r="L492" s="42"/>
      <c r="M492" s="41"/>
      <c r="N492" s="42"/>
      <c r="O492" s="9"/>
      <c r="P492" s="15"/>
      <c r="Q492" s="16"/>
      <c r="R492" s="15"/>
      <c r="S492" s="16"/>
      <c r="AA492" s="9"/>
      <c r="AB492" s="9"/>
      <c r="AC492" s="9"/>
    </row>
    <row r="493" spans="2:29" x14ac:dyDescent="0.3">
      <c r="B493" s="7"/>
      <c r="C493" s="8"/>
      <c r="D493" s="34"/>
      <c r="E493" s="34"/>
      <c r="F493" s="34"/>
      <c r="G493" s="35"/>
      <c r="H493" s="12"/>
      <c r="I493" s="11"/>
      <c r="J493" s="12"/>
      <c r="K493" s="40"/>
      <c r="L493" s="42"/>
      <c r="M493" s="41"/>
      <c r="N493" s="42"/>
      <c r="O493" s="9"/>
      <c r="P493" s="15"/>
      <c r="Q493" s="16"/>
      <c r="R493" s="15"/>
      <c r="S493" s="16"/>
      <c r="AA493" s="9"/>
      <c r="AB493" s="9"/>
      <c r="AC493" s="9"/>
    </row>
    <row r="494" spans="2:29" x14ac:dyDescent="0.3">
      <c r="B494" s="7"/>
      <c r="C494" s="8"/>
      <c r="D494" s="34"/>
      <c r="E494" s="34"/>
      <c r="F494" s="34"/>
      <c r="G494" s="35"/>
      <c r="H494" s="12"/>
      <c r="I494" s="11"/>
      <c r="J494" s="12"/>
      <c r="K494" s="40"/>
      <c r="L494" s="42"/>
      <c r="M494" s="41"/>
      <c r="N494" s="42"/>
      <c r="O494" s="9"/>
      <c r="P494" s="15"/>
      <c r="Q494" s="16"/>
      <c r="R494" s="15"/>
      <c r="S494" s="16"/>
      <c r="AA494" s="9"/>
      <c r="AB494" s="9"/>
      <c r="AC494" s="9"/>
    </row>
    <row r="495" spans="2:29" x14ac:dyDescent="0.3">
      <c r="B495" s="7"/>
      <c r="C495" s="8"/>
      <c r="D495" s="34"/>
      <c r="E495" s="34"/>
      <c r="F495" s="34"/>
      <c r="G495" s="35"/>
      <c r="H495" s="12"/>
      <c r="I495" s="11"/>
      <c r="J495" s="12"/>
      <c r="K495" s="40"/>
      <c r="L495" s="42"/>
      <c r="M495" s="41"/>
      <c r="N495" s="42"/>
      <c r="O495" s="9"/>
      <c r="P495" s="15"/>
      <c r="Q495" s="16"/>
      <c r="R495" s="15"/>
      <c r="S495" s="16"/>
      <c r="AA495" s="9"/>
      <c r="AB495" s="9"/>
      <c r="AC495" s="9"/>
    </row>
    <row r="496" spans="2:29" x14ac:dyDescent="0.3">
      <c r="B496" s="7"/>
      <c r="C496" s="8"/>
      <c r="D496" s="34"/>
      <c r="E496" s="34"/>
      <c r="F496" s="34"/>
      <c r="G496" s="35"/>
      <c r="H496" s="12"/>
      <c r="I496" s="11"/>
      <c r="J496" s="12"/>
      <c r="K496" s="40"/>
      <c r="L496" s="42"/>
      <c r="M496" s="41"/>
      <c r="N496" s="42"/>
      <c r="O496" s="9"/>
      <c r="P496" s="15"/>
      <c r="Q496" s="16"/>
      <c r="R496" s="15"/>
      <c r="S496" s="16"/>
      <c r="AA496" s="9"/>
      <c r="AB496" s="9"/>
      <c r="AC496" s="9"/>
    </row>
    <row r="497" spans="2:29" x14ac:dyDescent="0.3">
      <c r="B497" s="7"/>
      <c r="C497" s="8"/>
      <c r="D497" s="34"/>
      <c r="E497" s="34"/>
      <c r="F497" s="34"/>
      <c r="G497" s="35"/>
      <c r="H497" s="12"/>
      <c r="I497" s="11"/>
      <c r="J497" s="12"/>
      <c r="K497" s="40"/>
      <c r="L497" s="42"/>
      <c r="M497" s="41"/>
      <c r="N497" s="42"/>
      <c r="O497" s="9"/>
      <c r="P497" s="15"/>
      <c r="Q497" s="16"/>
      <c r="R497" s="15"/>
      <c r="S497" s="16"/>
      <c r="AA497" s="9"/>
      <c r="AB497" s="9"/>
      <c r="AC497" s="9"/>
    </row>
    <row r="498" spans="2:29" x14ac:dyDescent="0.3">
      <c r="B498" s="7"/>
      <c r="C498" s="8"/>
      <c r="D498" s="34"/>
      <c r="E498" s="34"/>
      <c r="F498" s="34"/>
      <c r="G498" s="35"/>
      <c r="H498" s="12"/>
      <c r="I498" s="11"/>
      <c r="J498" s="12"/>
      <c r="K498" s="40"/>
      <c r="L498" s="42"/>
      <c r="M498" s="41"/>
      <c r="N498" s="42"/>
      <c r="O498" s="9"/>
      <c r="P498" s="15"/>
      <c r="Q498" s="16"/>
      <c r="R498" s="15"/>
      <c r="S498" s="16"/>
      <c r="AA498" s="9"/>
      <c r="AB498" s="9"/>
      <c r="AC498" s="9"/>
    </row>
    <row r="499" spans="2:29" x14ac:dyDescent="0.3">
      <c r="B499" s="7"/>
      <c r="C499" s="8"/>
      <c r="D499" s="34"/>
      <c r="E499" s="34"/>
      <c r="F499" s="34"/>
      <c r="G499" s="35"/>
      <c r="H499" s="12"/>
      <c r="I499" s="11"/>
      <c r="J499" s="12"/>
      <c r="K499" s="40"/>
      <c r="L499" s="42"/>
      <c r="M499" s="41"/>
      <c r="N499" s="42"/>
      <c r="O499" s="9"/>
      <c r="P499" s="15"/>
      <c r="Q499" s="16"/>
      <c r="R499" s="15"/>
      <c r="S499" s="16"/>
      <c r="AA499" s="9"/>
      <c r="AB499" s="9"/>
      <c r="AC499" s="9"/>
    </row>
    <row r="500" spans="2:29" x14ac:dyDescent="0.3">
      <c r="B500" s="7"/>
      <c r="C500" s="8"/>
      <c r="D500" s="34"/>
      <c r="E500" s="34"/>
      <c r="F500" s="34"/>
      <c r="G500" s="35"/>
      <c r="H500" s="12"/>
      <c r="I500" s="11"/>
      <c r="J500" s="12"/>
      <c r="K500" s="40"/>
      <c r="L500" s="42"/>
      <c r="M500" s="41"/>
      <c r="N500" s="42"/>
      <c r="O500" s="9"/>
      <c r="P500" s="15"/>
      <c r="Q500" s="16"/>
      <c r="R500" s="15"/>
      <c r="S500" s="16"/>
      <c r="AA500" s="9"/>
      <c r="AB500" s="9"/>
      <c r="AC500" s="9"/>
    </row>
    <row r="501" spans="2:29" x14ac:dyDescent="0.3">
      <c r="B501" s="7"/>
      <c r="C501" s="8"/>
      <c r="D501" s="34"/>
      <c r="E501" s="34"/>
      <c r="F501" s="34"/>
      <c r="G501" s="35"/>
      <c r="H501" s="12"/>
      <c r="I501" s="11"/>
      <c r="J501" s="12"/>
      <c r="K501" s="40"/>
      <c r="L501" s="42"/>
      <c r="M501" s="41"/>
      <c r="N501" s="42"/>
      <c r="O501" s="9"/>
      <c r="P501" s="15"/>
      <c r="Q501" s="16"/>
      <c r="R501" s="15"/>
      <c r="S501" s="16"/>
      <c r="AA501" s="9"/>
      <c r="AB501" s="9"/>
      <c r="AC501" s="9"/>
    </row>
    <row r="502" spans="2:29" x14ac:dyDescent="0.3">
      <c r="B502" s="7"/>
      <c r="C502" s="8"/>
      <c r="D502" s="34"/>
      <c r="E502" s="34"/>
      <c r="F502" s="34"/>
      <c r="G502" s="35"/>
      <c r="H502" s="12"/>
      <c r="I502" s="11"/>
      <c r="J502" s="12"/>
      <c r="K502" s="40"/>
      <c r="L502" s="42"/>
      <c r="M502" s="41"/>
      <c r="N502" s="42"/>
      <c r="O502" s="9"/>
      <c r="P502" s="15"/>
      <c r="Q502" s="16"/>
      <c r="R502" s="15"/>
      <c r="S502" s="16"/>
      <c r="AA502" s="9"/>
      <c r="AB502" s="9"/>
      <c r="AC502" s="9"/>
    </row>
    <row r="503" spans="2:29" x14ac:dyDescent="0.3">
      <c r="B503" s="7"/>
      <c r="C503" s="8"/>
      <c r="D503" s="34"/>
      <c r="E503" s="34"/>
      <c r="F503" s="34"/>
      <c r="G503" s="35"/>
      <c r="H503" s="12"/>
      <c r="I503" s="11"/>
      <c r="J503" s="12"/>
      <c r="K503" s="40"/>
      <c r="L503" s="42"/>
      <c r="M503" s="41"/>
      <c r="N503" s="42"/>
      <c r="O503" s="9"/>
      <c r="P503" s="15"/>
      <c r="Q503" s="16"/>
      <c r="R503" s="15"/>
      <c r="S503" s="16"/>
      <c r="AA503" s="9"/>
      <c r="AB503" s="9"/>
      <c r="AC503" s="9"/>
    </row>
    <row r="504" spans="2:29" x14ac:dyDescent="0.3">
      <c r="B504" s="7"/>
      <c r="C504" s="8"/>
      <c r="D504" s="34"/>
      <c r="E504" s="34"/>
      <c r="F504" s="34"/>
      <c r="G504" s="35"/>
      <c r="H504" s="12"/>
      <c r="I504" s="11"/>
      <c r="J504" s="12"/>
      <c r="K504" s="40"/>
      <c r="L504" s="42"/>
      <c r="M504" s="41"/>
      <c r="N504" s="42"/>
      <c r="O504" s="9"/>
      <c r="P504" s="15"/>
      <c r="Q504" s="16"/>
      <c r="R504" s="15"/>
      <c r="S504" s="16"/>
      <c r="AA504" s="9"/>
      <c r="AB504" s="9"/>
      <c r="AC504" s="9"/>
    </row>
    <row r="505" spans="2:29" x14ac:dyDescent="0.3">
      <c r="E505" s="44">
        <f>SUM(E4:E504)</f>
        <v>97.617699999999999</v>
      </c>
      <c r="F505" s="44">
        <f>MAX(F4:F504)</f>
        <v>104.47065130447183</v>
      </c>
    </row>
    <row r="506" spans="2:29" x14ac:dyDescent="0.3">
      <c r="B506" s="7"/>
      <c r="D506" s="36"/>
    </row>
    <row r="507" spans="2:29" x14ac:dyDescent="0.3">
      <c r="B507" s="7"/>
    </row>
    <row r="508" spans="2:29" x14ac:dyDescent="0.3">
      <c r="B508" s="7"/>
    </row>
    <row r="509" spans="2:29" x14ac:dyDescent="0.3">
      <c r="B509" s="7"/>
    </row>
    <row r="510" spans="2:29" x14ac:dyDescent="0.3">
      <c r="B510" s="7"/>
    </row>
    <row r="511" spans="2:29" x14ac:dyDescent="0.3">
      <c r="B511" s="7"/>
    </row>
    <row r="512" spans="2:29" x14ac:dyDescent="0.3">
      <c r="B512" s="7"/>
    </row>
    <row r="513" spans="2:2" x14ac:dyDescent="0.3">
      <c r="B513" s="7"/>
    </row>
    <row r="514" spans="2:2" x14ac:dyDescent="0.3">
      <c r="B514" s="7"/>
    </row>
    <row r="515" spans="2:2" x14ac:dyDescent="0.3">
      <c r="B515" s="7"/>
    </row>
    <row r="516" spans="2:2" x14ac:dyDescent="0.3">
      <c r="B516" s="7"/>
    </row>
    <row r="517" spans="2:2" x14ac:dyDescent="0.3">
      <c r="B517" s="7"/>
    </row>
    <row r="518" spans="2:2" x14ac:dyDescent="0.3">
      <c r="B518" s="7"/>
    </row>
    <row r="519" spans="2:2" x14ac:dyDescent="0.3">
      <c r="B519" s="7"/>
    </row>
    <row r="520" spans="2:2" x14ac:dyDescent="0.3">
      <c r="B520" s="7"/>
    </row>
    <row r="521" spans="2:2" x14ac:dyDescent="0.3">
      <c r="B521" s="7"/>
    </row>
    <row r="522" spans="2:2" x14ac:dyDescent="0.3">
      <c r="B522" s="7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&amp;C&amp;G</oddHeader>
  </headerFooter>
  <ignoredErrors>
    <ignoredError sqref="W21 W26 W23 E505" formulaRange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7B2B2-3483-4109-8716-F840B4261A95}">
  <dimension ref="A1:F313"/>
  <sheetViews>
    <sheetView zoomScaleNormal="100" workbookViewId="0">
      <selection activeCell="J20" sqref="J20"/>
    </sheetView>
  </sheetViews>
  <sheetFormatPr defaultRowHeight="14.4" x14ac:dyDescent="0.3"/>
  <cols>
    <col min="1" max="4" width="14.5546875" customWidth="1"/>
    <col min="5" max="5" width="6" customWidth="1"/>
    <col min="6" max="6" width="14.21875" bestFit="1" customWidth="1"/>
  </cols>
  <sheetData>
    <row r="1" spans="1:6" x14ac:dyDescent="0.3">
      <c r="A1" s="5" t="s">
        <v>1</v>
      </c>
      <c r="B1" s="5" t="s">
        <v>33</v>
      </c>
      <c r="C1" s="5" t="s">
        <v>34</v>
      </c>
      <c r="D1" s="45" t="s">
        <v>35</v>
      </c>
      <c r="F1" s="18" t="s">
        <v>78</v>
      </c>
    </row>
    <row r="2" spans="1:6" x14ac:dyDescent="0.3">
      <c r="A2" s="7">
        <v>44411</v>
      </c>
      <c r="B2" s="7">
        <v>45658</v>
      </c>
      <c r="C2" s="50">
        <v>8.8333999999999993</v>
      </c>
      <c r="D2" s="47">
        <v>1041.1315460000001</v>
      </c>
      <c r="F2" s="34">
        <v>1041.1315460000001</v>
      </c>
    </row>
    <row r="3" spans="1:6" x14ac:dyDescent="0.3">
      <c r="A3" s="7">
        <v>44412</v>
      </c>
      <c r="B3" s="7">
        <v>45658</v>
      </c>
      <c r="C3" s="46">
        <v>8.8333999999999993</v>
      </c>
      <c r="D3" s="47">
        <v>1041.4813260000001</v>
      </c>
      <c r="F3" s="34">
        <v>1041.793007</v>
      </c>
    </row>
    <row r="4" spans="1:6" x14ac:dyDescent="0.3">
      <c r="A4" s="7">
        <v>44413</v>
      </c>
      <c r="B4" s="7">
        <v>45658</v>
      </c>
      <c r="C4" s="46">
        <v>8.8333999999999993</v>
      </c>
      <c r="D4" s="47">
        <v>1041.831224</v>
      </c>
      <c r="F4" s="34">
        <v>1033.7372989999999</v>
      </c>
    </row>
    <row r="5" spans="1:6" x14ac:dyDescent="0.3">
      <c r="A5" s="7">
        <v>44414</v>
      </c>
      <c r="B5" s="7">
        <v>45658</v>
      </c>
      <c r="C5" s="46">
        <v>8.8333999999999993</v>
      </c>
      <c r="D5" s="47">
        <v>1042.181239</v>
      </c>
      <c r="F5" s="34">
        <v>1034.9598639999999</v>
      </c>
    </row>
    <row r="6" spans="1:6" x14ac:dyDescent="0.3">
      <c r="A6" s="7">
        <v>44417</v>
      </c>
      <c r="B6" s="7">
        <v>45658</v>
      </c>
      <c r="C6" s="46">
        <v>8.8333999999999993</v>
      </c>
      <c r="D6" s="47">
        <v>1042.5313719999999</v>
      </c>
      <c r="F6" s="34">
        <v>1033.3317280000001</v>
      </c>
    </row>
    <row r="7" spans="1:6" x14ac:dyDescent="0.3">
      <c r="A7" s="7">
        <v>44418</v>
      </c>
      <c r="B7" s="7">
        <v>45658</v>
      </c>
      <c r="C7" s="46">
        <v>8.8333999999999993</v>
      </c>
      <c r="D7" s="47">
        <v>1042.881623</v>
      </c>
      <c r="F7" s="34">
        <v>1036.479765</v>
      </c>
    </row>
    <row r="8" spans="1:6" x14ac:dyDescent="0.3">
      <c r="A8" s="7">
        <v>44419</v>
      </c>
      <c r="B8" s="7">
        <v>45658</v>
      </c>
      <c r="C8" s="46">
        <v>8.8333999999999993</v>
      </c>
      <c r="D8" s="47">
        <v>1043.2319910000001</v>
      </c>
      <c r="F8" s="34">
        <v>1034.8416970000001</v>
      </c>
    </row>
    <row r="9" spans="1:6" x14ac:dyDescent="0.3">
      <c r="A9" s="7">
        <v>44420</v>
      </c>
      <c r="B9" s="7">
        <v>45658</v>
      </c>
      <c r="C9" s="46">
        <v>8.8333999999999993</v>
      </c>
      <c r="D9" s="47">
        <v>1043.582476</v>
      </c>
      <c r="F9" s="34">
        <v>1030.7940619999999</v>
      </c>
    </row>
    <row r="10" spans="1:6" x14ac:dyDescent="0.3">
      <c r="A10" s="7">
        <v>44421</v>
      </c>
      <c r="B10" s="7">
        <v>45658</v>
      </c>
      <c r="C10" s="46">
        <v>8.8333999999999993</v>
      </c>
      <c r="D10" s="47">
        <v>1043.93308</v>
      </c>
      <c r="F10" s="34">
        <v>1026.7244840000001</v>
      </c>
    </row>
    <row r="11" spans="1:6" x14ac:dyDescent="0.3">
      <c r="A11" s="7">
        <v>44424</v>
      </c>
      <c r="B11" s="7">
        <v>45658</v>
      </c>
      <c r="C11" s="46">
        <v>8.8333999999999993</v>
      </c>
      <c r="D11" s="47">
        <v>1044.283801</v>
      </c>
      <c r="F11" s="34">
        <v>1022.1513650000001</v>
      </c>
    </row>
    <row r="12" spans="1:6" x14ac:dyDescent="0.3">
      <c r="A12" s="7">
        <v>44425</v>
      </c>
      <c r="B12" s="7">
        <v>45658</v>
      </c>
      <c r="C12" s="46">
        <v>8.8333999999999993</v>
      </c>
      <c r="D12" s="47">
        <v>1044.6346410000001</v>
      </c>
      <c r="F12" s="34">
        <v>1021.901342</v>
      </c>
    </row>
    <row r="13" spans="1:6" x14ac:dyDescent="0.3">
      <c r="A13" s="7">
        <v>44426</v>
      </c>
      <c r="B13" s="7">
        <v>45658</v>
      </c>
      <c r="C13" s="46">
        <v>8.8333999999999993</v>
      </c>
      <c r="D13" s="47">
        <v>1044.985598</v>
      </c>
      <c r="F13" s="34">
        <v>1014.976353</v>
      </c>
    </row>
    <row r="14" spans="1:6" x14ac:dyDescent="0.3">
      <c r="A14" s="7">
        <v>44427</v>
      </c>
      <c r="B14" s="7">
        <v>45658</v>
      </c>
      <c r="C14" s="46">
        <v>8.8333999999999993</v>
      </c>
      <c r="D14" s="47">
        <v>1045.336673</v>
      </c>
      <c r="F14" s="34">
        <v>1019.401937</v>
      </c>
    </row>
    <row r="15" spans="1:6" x14ac:dyDescent="0.3">
      <c r="A15" s="7">
        <v>44428</v>
      </c>
      <c r="B15" s="7">
        <v>45658</v>
      </c>
      <c r="C15" s="46">
        <v>8.8333999999999993</v>
      </c>
      <c r="D15" s="47">
        <v>1045.687866</v>
      </c>
      <c r="F15" s="34">
        <v>1024.1387870000001</v>
      </c>
    </row>
    <row r="16" spans="1:6" x14ac:dyDescent="0.3">
      <c r="A16" s="7">
        <v>44431</v>
      </c>
      <c r="B16" s="7">
        <v>45658</v>
      </c>
      <c r="C16" s="46">
        <v>8.8333999999999993</v>
      </c>
      <c r="D16" s="47">
        <v>1046.039176</v>
      </c>
      <c r="F16" s="34">
        <v>1019.64463</v>
      </c>
    </row>
    <row r="17" spans="1:6" x14ac:dyDescent="0.3">
      <c r="A17" s="7">
        <v>44432</v>
      </c>
      <c r="B17" s="7">
        <v>45658</v>
      </c>
      <c r="C17" s="46">
        <v>8.8333999999999993</v>
      </c>
      <c r="D17" s="47">
        <v>1046.3906050000001</v>
      </c>
      <c r="F17" s="34">
        <v>1024.072527</v>
      </c>
    </row>
    <row r="18" spans="1:6" x14ac:dyDescent="0.3">
      <c r="A18" s="7">
        <v>44433</v>
      </c>
      <c r="B18" s="7">
        <v>45658</v>
      </c>
      <c r="C18" s="46">
        <v>8.8333999999999993</v>
      </c>
      <c r="D18" s="47">
        <v>1046.742152</v>
      </c>
      <c r="F18" s="34">
        <v>1029.413853</v>
      </c>
    </row>
    <row r="19" spans="1:6" x14ac:dyDescent="0.3">
      <c r="A19" s="7">
        <v>44434</v>
      </c>
      <c r="B19" s="7">
        <v>45658</v>
      </c>
      <c r="C19" s="46">
        <v>8.8333999999999993</v>
      </c>
      <c r="D19" s="47">
        <v>1047.0938169999999</v>
      </c>
      <c r="F19" s="34">
        <v>1029.5329469999999</v>
      </c>
    </row>
    <row r="20" spans="1:6" x14ac:dyDescent="0.3">
      <c r="A20" s="7">
        <v>44435</v>
      </c>
      <c r="B20" s="7">
        <v>45658</v>
      </c>
      <c r="C20" s="46">
        <v>8.8333999999999993</v>
      </c>
      <c r="D20" s="47">
        <v>1047.4456009999999</v>
      </c>
      <c r="F20" s="34">
        <v>1031.8454630000001</v>
      </c>
    </row>
    <row r="21" spans="1:6" x14ac:dyDescent="0.3">
      <c r="A21" s="7">
        <v>44438</v>
      </c>
      <c r="B21" s="7">
        <v>45658</v>
      </c>
      <c r="C21" s="46">
        <v>8.8333999999999993</v>
      </c>
      <c r="D21" s="47">
        <v>1047.7975019999999</v>
      </c>
      <c r="F21" s="34">
        <v>1032.790653</v>
      </c>
    </row>
    <row r="22" spans="1:6" x14ac:dyDescent="0.3">
      <c r="A22" s="7">
        <v>44439</v>
      </c>
      <c r="B22" s="7">
        <v>45658</v>
      </c>
      <c r="C22" s="46">
        <v>8.8333999999999993</v>
      </c>
      <c r="D22" s="47">
        <v>1048.1495219999999</v>
      </c>
      <c r="F22" s="34">
        <v>1027.17734</v>
      </c>
    </row>
    <row r="23" spans="1:6" x14ac:dyDescent="0.3">
      <c r="A23" s="7">
        <v>44440</v>
      </c>
      <c r="B23" s="7">
        <v>45658</v>
      </c>
      <c r="C23" s="46">
        <v>8.8333999999999993</v>
      </c>
      <c r="D23" s="47">
        <v>1048.5016599999999</v>
      </c>
      <c r="F23" s="34">
        <v>1027.950124</v>
      </c>
    </row>
    <row r="24" spans="1:6" x14ac:dyDescent="0.3">
      <c r="A24" s="7">
        <v>44441</v>
      </c>
      <c r="B24" s="7">
        <v>45658</v>
      </c>
      <c r="C24" s="46">
        <v>8.8333999999999993</v>
      </c>
      <c r="D24" s="47">
        <v>1048.853916</v>
      </c>
      <c r="F24" s="34">
        <v>1022.484123</v>
      </c>
    </row>
    <row r="25" spans="1:6" x14ac:dyDescent="0.3">
      <c r="A25" s="7">
        <v>44442</v>
      </c>
      <c r="B25" s="7">
        <v>45658</v>
      </c>
      <c r="C25" s="46">
        <v>8.8333999999999993</v>
      </c>
      <c r="D25" s="47">
        <v>1049.2062900000001</v>
      </c>
      <c r="F25" s="34">
        <v>1021.5645919999999</v>
      </c>
    </row>
    <row r="26" spans="1:6" x14ac:dyDescent="0.3">
      <c r="A26" s="7">
        <v>44445</v>
      </c>
      <c r="B26" s="7">
        <v>45658</v>
      </c>
      <c r="C26" s="46">
        <v>8.8333999999999993</v>
      </c>
      <c r="D26" s="47">
        <v>1049.5587829999999</v>
      </c>
      <c r="F26" s="34">
        <v>1022.739323</v>
      </c>
    </row>
    <row r="27" spans="1:6" x14ac:dyDescent="0.3">
      <c r="A27" s="7">
        <v>44447</v>
      </c>
      <c r="B27" s="7">
        <v>45658</v>
      </c>
      <c r="C27" s="46">
        <v>8.8333999999999993</v>
      </c>
      <c r="D27" s="47">
        <v>1049.9113950000001</v>
      </c>
      <c r="F27" s="34">
        <v>1016.257171</v>
      </c>
    </row>
    <row r="28" spans="1:6" x14ac:dyDescent="0.3">
      <c r="A28" s="7">
        <v>44448</v>
      </c>
      <c r="B28" s="7">
        <v>45658</v>
      </c>
      <c r="C28" s="46">
        <v>8.8333999999999993</v>
      </c>
      <c r="D28" s="47">
        <v>1050.2641249999999</v>
      </c>
      <c r="F28" s="34">
        <v>1011.469367</v>
      </c>
    </row>
    <row r="29" spans="1:6" x14ac:dyDescent="0.3">
      <c r="A29" s="7">
        <v>44449</v>
      </c>
      <c r="B29" s="7">
        <v>45658</v>
      </c>
      <c r="C29" s="46">
        <v>8.8333999999999993</v>
      </c>
      <c r="D29" s="47">
        <v>1050.6169729999999</v>
      </c>
      <c r="F29" s="34">
        <v>1014.324338</v>
      </c>
    </row>
    <row r="30" spans="1:6" x14ac:dyDescent="0.3">
      <c r="A30" s="7">
        <v>44452</v>
      </c>
      <c r="B30" s="7">
        <v>45658</v>
      </c>
      <c r="C30" s="46">
        <v>8.8333999999999993</v>
      </c>
      <c r="D30" s="47">
        <v>1050.96994</v>
      </c>
      <c r="F30" s="34">
        <v>1016.106593</v>
      </c>
    </row>
    <row r="31" spans="1:6" x14ac:dyDescent="0.3">
      <c r="A31" s="7">
        <v>44453</v>
      </c>
      <c r="B31" s="7">
        <v>45658</v>
      </c>
      <c r="C31" s="46">
        <v>8.8333999999999993</v>
      </c>
      <c r="D31" s="47">
        <v>1051.3230249999999</v>
      </c>
      <c r="F31" s="34">
        <v>1019.037605</v>
      </c>
    </row>
    <row r="32" spans="1:6" x14ac:dyDescent="0.3">
      <c r="A32" s="7">
        <v>44454</v>
      </c>
      <c r="B32" s="7">
        <v>45658</v>
      </c>
      <c r="C32" s="46">
        <v>8.8333999999999993</v>
      </c>
      <c r="D32" s="47">
        <v>1051.6762289999999</v>
      </c>
      <c r="F32" s="34">
        <v>1017.115494</v>
      </c>
    </row>
    <row r="33" spans="1:6" x14ac:dyDescent="0.3">
      <c r="A33" s="7">
        <v>44455</v>
      </c>
      <c r="B33" s="7">
        <v>45658</v>
      </c>
      <c r="C33" s="46">
        <v>8.8333999999999993</v>
      </c>
      <c r="D33" s="47">
        <v>1052.029552</v>
      </c>
      <c r="F33" s="34">
        <v>1017.577972</v>
      </c>
    </row>
    <row r="34" spans="1:6" x14ac:dyDescent="0.3">
      <c r="A34" s="7">
        <v>44456</v>
      </c>
      <c r="B34" s="7">
        <v>45658</v>
      </c>
      <c r="C34" s="46">
        <v>8.8333999999999993</v>
      </c>
      <c r="D34" s="47">
        <v>1052.3829940000001</v>
      </c>
      <c r="F34" s="34">
        <v>1015.85288</v>
      </c>
    </row>
    <row r="35" spans="1:6" x14ac:dyDescent="0.3">
      <c r="A35" s="7">
        <v>44459</v>
      </c>
      <c r="B35" s="7">
        <v>45658</v>
      </c>
      <c r="C35" s="46">
        <v>8.8333999999999993</v>
      </c>
      <c r="D35" s="47">
        <v>1052.7365540000001</v>
      </c>
      <c r="F35" s="34">
        <v>1018.3149</v>
      </c>
    </row>
    <row r="36" spans="1:6" x14ac:dyDescent="0.3">
      <c r="A36" s="7">
        <v>44460</v>
      </c>
      <c r="B36" s="7">
        <v>45658</v>
      </c>
      <c r="C36" s="46">
        <v>8.8333999999999993</v>
      </c>
      <c r="D36" s="47">
        <v>1053.0902329999999</v>
      </c>
      <c r="F36" s="34">
        <v>1026.31107</v>
      </c>
    </row>
    <row r="37" spans="1:6" x14ac:dyDescent="0.3">
      <c r="A37" s="7">
        <v>44461</v>
      </c>
      <c r="B37" s="7">
        <v>45658</v>
      </c>
      <c r="C37" s="46">
        <v>8.8333999999999993</v>
      </c>
      <c r="D37" s="47">
        <v>1053.444031</v>
      </c>
      <c r="F37" s="34">
        <v>1027.7528500000001</v>
      </c>
    </row>
    <row r="38" spans="1:6" x14ac:dyDescent="0.3">
      <c r="A38" s="7">
        <v>44462</v>
      </c>
      <c r="B38" s="7">
        <v>45658</v>
      </c>
      <c r="C38" s="46">
        <v>8.8333999999999993</v>
      </c>
      <c r="D38" s="47">
        <v>1053.797947</v>
      </c>
      <c r="F38" s="34">
        <v>1024.186134</v>
      </c>
    </row>
    <row r="39" spans="1:6" x14ac:dyDescent="0.3">
      <c r="A39" s="7">
        <v>44463</v>
      </c>
      <c r="B39" s="7">
        <v>45658</v>
      </c>
      <c r="C39" s="46">
        <v>8.8333999999999993</v>
      </c>
      <c r="D39" s="47">
        <v>1054.151983</v>
      </c>
      <c r="F39" s="34">
        <v>1021.897995</v>
      </c>
    </row>
    <row r="40" spans="1:6" x14ac:dyDescent="0.3">
      <c r="A40" s="7">
        <v>44466</v>
      </c>
      <c r="B40" s="7">
        <v>45658</v>
      </c>
      <c r="C40" s="46">
        <v>8.8333999999999993</v>
      </c>
      <c r="D40" s="47">
        <v>1054.5061370000001</v>
      </c>
      <c r="F40" s="34">
        <v>1019.534824</v>
      </c>
    </row>
    <row r="41" spans="1:6" x14ac:dyDescent="0.3">
      <c r="A41" s="7">
        <v>44467</v>
      </c>
      <c r="B41" s="7">
        <v>45658</v>
      </c>
      <c r="C41" s="46">
        <v>8.8333999999999993</v>
      </c>
      <c r="D41" s="47">
        <v>1054.8604110000001</v>
      </c>
      <c r="F41" s="34">
        <v>1017.131441</v>
      </c>
    </row>
    <row r="42" spans="1:6" x14ac:dyDescent="0.3">
      <c r="A42" s="7">
        <v>44468</v>
      </c>
      <c r="B42" s="7">
        <v>45658</v>
      </c>
      <c r="C42" s="46">
        <v>8.8333999999999993</v>
      </c>
      <c r="D42" s="47">
        <v>1055.2148030000001</v>
      </c>
      <c r="F42" s="34">
        <v>1018.881241</v>
      </c>
    </row>
    <row r="43" spans="1:6" x14ac:dyDescent="0.3">
      <c r="A43" s="7">
        <v>44469</v>
      </c>
      <c r="B43" s="7">
        <v>45658</v>
      </c>
      <c r="C43" s="46">
        <v>8.8333999999999993</v>
      </c>
      <c r="D43" s="47">
        <v>1055.569315</v>
      </c>
      <c r="F43" s="34">
        <v>1017.4587759999999</v>
      </c>
    </row>
    <row r="44" spans="1:6" x14ac:dyDescent="0.3">
      <c r="A44" s="7">
        <v>44470</v>
      </c>
      <c r="B44" s="7">
        <v>45658</v>
      </c>
      <c r="C44" s="46">
        <v>8.8333999999999993</v>
      </c>
      <c r="D44" s="47">
        <v>1055.9239459999999</v>
      </c>
      <c r="F44" s="34">
        <v>1021.004587</v>
      </c>
    </row>
    <row r="45" spans="1:6" x14ac:dyDescent="0.3">
      <c r="A45" s="7">
        <v>44473</v>
      </c>
      <c r="B45" s="7">
        <v>45658</v>
      </c>
      <c r="C45" s="46">
        <v>8.8333999999999993</v>
      </c>
      <c r="D45" s="47">
        <v>1056.278695</v>
      </c>
      <c r="F45" s="34">
        <v>1019.867198</v>
      </c>
    </row>
    <row r="46" spans="1:6" x14ac:dyDescent="0.3">
      <c r="A46" s="7">
        <v>44474</v>
      </c>
      <c r="B46" s="7">
        <v>45658</v>
      </c>
      <c r="C46" s="46">
        <v>8.8333999999999993</v>
      </c>
      <c r="D46" s="47">
        <v>1056.633564</v>
      </c>
      <c r="F46" s="34">
        <v>1018.985589</v>
      </c>
    </row>
    <row r="47" spans="1:6" x14ac:dyDescent="0.3">
      <c r="A47" s="7">
        <v>44475</v>
      </c>
      <c r="B47" s="7">
        <v>45658</v>
      </c>
      <c r="C47" s="46">
        <v>8.8333999999999993</v>
      </c>
      <c r="D47" s="47">
        <v>1056.9885529999999</v>
      </c>
      <c r="F47" s="34">
        <v>1023.717616</v>
      </c>
    </row>
    <row r="48" spans="1:6" x14ac:dyDescent="0.3">
      <c r="A48" s="7">
        <v>44476</v>
      </c>
      <c r="B48" s="7">
        <v>45658</v>
      </c>
      <c r="C48" s="46">
        <v>8.8333999999999993</v>
      </c>
      <c r="D48" s="47">
        <v>1057.34366</v>
      </c>
      <c r="F48" s="34">
        <v>1021.585245</v>
      </c>
    </row>
    <row r="49" spans="1:6" x14ac:dyDescent="0.3">
      <c r="A49" s="7">
        <v>44477</v>
      </c>
      <c r="B49" s="7">
        <v>45658</v>
      </c>
      <c r="C49" s="46">
        <v>8.8333999999999993</v>
      </c>
      <c r="D49" s="47">
        <v>1057.698887</v>
      </c>
      <c r="F49" s="34">
        <v>1027.39588</v>
      </c>
    </row>
    <row r="50" spans="1:6" x14ac:dyDescent="0.3">
      <c r="A50" s="7">
        <v>44480</v>
      </c>
      <c r="B50" s="7">
        <v>45658</v>
      </c>
      <c r="C50" s="46">
        <v>8.8333999999999993</v>
      </c>
      <c r="D50" s="47">
        <v>1058.0542330000001</v>
      </c>
      <c r="F50" s="34">
        <v>1025.719296</v>
      </c>
    </row>
    <row r="51" spans="1:6" x14ac:dyDescent="0.3">
      <c r="A51" s="7">
        <v>44482</v>
      </c>
      <c r="B51" s="7">
        <v>45658</v>
      </c>
      <c r="C51" s="46">
        <v>8.8333999999999993</v>
      </c>
      <c r="D51" s="47">
        <v>1058.409699</v>
      </c>
      <c r="F51" s="34">
        <v>1027.655696</v>
      </c>
    </row>
    <row r="52" spans="1:6" x14ac:dyDescent="0.3">
      <c r="A52" s="7">
        <v>44483</v>
      </c>
      <c r="B52" s="7">
        <v>45658</v>
      </c>
      <c r="C52" s="46">
        <v>8.8333999999999993</v>
      </c>
      <c r="D52" s="47">
        <v>1058.765283</v>
      </c>
      <c r="F52" s="34">
        <v>1026.7030850000001</v>
      </c>
    </row>
    <row r="53" spans="1:6" x14ac:dyDescent="0.3">
      <c r="A53" s="7">
        <v>44484</v>
      </c>
      <c r="B53" s="7">
        <v>45658</v>
      </c>
      <c r="C53" s="46">
        <v>8.8333999999999993</v>
      </c>
      <c r="D53" s="47">
        <v>1059.1209879999999</v>
      </c>
      <c r="F53" s="34">
        <v>1023.449247</v>
      </c>
    </row>
    <row r="54" spans="1:6" x14ac:dyDescent="0.3">
      <c r="A54" s="7">
        <v>44487</v>
      </c>
      <c r="B54" s="7">
        <v>45658</v>
      </c>
      <c r="C54" s="46">
        <v>8.8333999999999993</v>
      </c>
      <c r="D54" s="47">
        <v>1059.4768120000001</v>
      </c>
      <c r="F54" s="34">
        <v>1022.063638</v>
      </c>
    </row>
    <row r="55" spans="1:6" x14ac:dyDescent="0.3">
      <c r="A55" s="7">
        <v>44488</v>
      </c>
      <c r="B55" s="7">
        <v>45658</v>
      </c>
      <c r="C55" s="46">
        <v>8.8333999999999993</v>
      </c>
      <c r="D55" s="47">
        <v>1059.8327549999999</v>
      </c>
      <c r="F55" s="34">
        <v>1007.132501</v>
      </c>
    </row>
    <row r="56" spans="1:6" x14ac:dyDescent="0.3">
      <c r="A56" s="7">
        <v>44489</v>
      </c>
      <c r="B56" s="7">
        <v>45658</v>
      </c>
      <c r="C56" s="46">
        <v>8.8333999999999993</v>
      </c>
      <c r="D56" s="47">
        <v>1060.1888180000001</v>
      </c>
      <c r="F56" s="34">
        <v>1007.388528</v>
      </c>
    </row>
    <row r="57" spans="1:6" x14ac:dyDescent="0.3">
      <c r="A57" s="7">
        <v>44490</v>
      </c>
      <c r="B57" s="7">
        <v>45658</v>
      </c>
      <c r="C57" s="46">
        <v>8.8333999999999993</v>
      </c>
      <c r="D57" s="47">
        <v>1060.545001</v>
      </c>
      <c r="F57" s="34">
        <v>993.42244100000005</v>
      </c>
    </row>
    <row r="58" spans="1:6" x14ac:dyDescent="0.3">
      <c r="A58" s="7">
        <v>44491</v>
      </c>
      <c r="B58" s="7">
        <v>45658</v>
      </c>
      <c r="C58" s="46">
        <v>8.8333999999999993</v>
      </c>
      <c r="D58" s="47">
        <v>1060.9013030000001</v>
      </c>
      <c r="F58" s="34">
        <v>993.72175100000004</v>
      </c>
    </row>
    <row r="59" spans="1:6" x14ac:dyDescent="0.3">
      <c r="A59" s="7">
        <v>44494</v>
      </c>
      <c r="B59" s="7">
        <v>45658</v>
      </c>
      <c r="C59" s="46">
        <v>8.8333999999999993</v>
      </c>
      <c r="D59" s="47">
        <v>1061.2577249999999</v>
      </c>
      <c r="F59" s="34">
        <v>990.77096500000005</v>
      </c>
    </row>
    <row r="60" spans="1:6" x14ac:dyDescent="0.3">
      <c r="A60" s="7">
        <v>44495</v>
      </c>
      <c r="B60" s="7">
        <v>45658</v>
      </c>
      <c r="C60" s="46">
        <v>8.8333999999999993</v>
      </c>
      <c r="D60" s="47">
        <v>1061.6142669999999</v>
      </c>
      <c r="F60" s="34">
        <v>984.593029</v>
      </c>
    </row>
    <row r="61" spans="1:6" x14ac:dyDescent="0.3">
      <c r="A61" s="7">
        <v>44496</v>
      </c>
      <c r="B61" s="7">
        <v>45658</v>
      </c>
      <c r="C61" s="46">
        <v>8.8333999999999993</v>
      </c>
      <c r="D61" s="47">
        <v>1061.9709290000001</v>
      </c>
      <c r="F61" s="34">
        <v>987.84870699999999</v>
      </c>
    </row>
    <row r="62" spans="1:6" x14ac:dyDescent="0.3">
      <c r="A62" s="7">
        <v>44497</v>
      </c>
      <c r="B62" s="7">
        <v>45658</v>
      </c>
      <c r="C62" s="46">
        <v>8.8333999999999993</v>
      </c>
      <c r="D62" s="47">
        <v>1062.32771</v>
      </c>
      <c r="F62" s="34">
        <v>971.81598199999996</v>
      </c>
    </row>
    <row r="63" spans="1:6" x14ac:dyDescent="0.3">
      <c r="A63" s="7">
        <v>44498</v>
      </c>
      <c r="B63" s="7">
        <v>45658</v>
      </c>
      <c r="C63" s="46">
        <v>8.8333999999999993</v>
      </c>
      <c r="D63" s="47">
        <v>1062.6846109999999</v>
      </c>
      <c r="F63" s="34">
        <v>979.53381200000001</v>
      </c>
    </row>
    <row r="64" spans="1:6" x14ac:dyDescent="0.3">
      <c r="A64" s="7">
        <v>44501</v>
      </c>
      <c r="B64" s="7">
        <v>45658</v>
      </c>
      <c r="C64" s="46">
        <v>8.8333999999999993</v>
      </c>
      <c r="D64" s="47">
        <v>1063.0416319999999</v>
      </c>
      <c r="F64" s="34">
        <v>973.30474500000003</v>
      </c>
    </row>
    <row r="65" spans="1:6" x14ac:dyDescent="0.3">
      <c r="A65" s="7">
        <v>44503</v>
      </c>
      <c r="B65" s="7">
        <v>45658</v>
      </c>
      <c r="C65" s="46">
        <v>8.8333999999999993</v>
      </c>
      <c r="D65" s="47">
        <v>1063.3987729999999</v>
      </c>
      <c r="F65" s="34">
        <v>984.67491199999995</v>
      </c>
    </row>
    <row r="66" spans="1:6" x14ac:dyDescent="0.3">
      <c r="A66" s="7">
        <v>44504</v>
      </c>
      <c r="B66" s="7">
        <v>45658</v>
      </c>
      <c r="C66" s="46">
        <v>8.8333999999999993</v>
      </c>
      <c r="D66" s="47">
        <v>1063.7560350000001</v>
      </c>
      <c r="F66" s="34">
        <v>982.03392599999995</v>
      </c>
    </row>
    <row r="67" spans="1:6" x14ac:dyDescent="0.3">
      <c r="A67" s="7">
        <v>44505</v>
      </c>
      <c r="B67" s="7">
        <v>45658</v>
      </c>
      <c r="C67" s="46">
        <v>8.8333999999999993</v>
      </c>
      <c r="D67" s="47">
        <v>1064.1134159999999</v>
      </c>
      <c r="F67" s="34">
        <v>983.72180900000001</v>
      </c>
    </row>
    <row r="68" spans="1:6" x14ac:dyDescent="0.3">
      <c r="A68" s="7">
        <v>44508</v>
      </c>
      <c r="B68" s="7">
        <v>45658</v>
      </c>
      <c r="C68" s="46">
        <v>8.8333999999999993</v>
      </c>
      <c r="D68" s="47">
        <v>1064.4709170000001</v>
      </c>
      <c r="F68" s="34">
        <v>983.31726700000002</v>
      </c>
    </row>
    <row r="69" spans="1:6" x14ac:dyDescent="0.3">
      <c r="A69" s="7">
        <v>44509</v>
      </c>
      <c r="B69" s="7">
        <v>45658</v>
      </c>
      <c r="C69" s="46">
        <v>8.8333999999999993</v>
      </c>
      <c r="D69" s="47">
        <v>1064.828538</v>
      </c>
      <c r="F69" s="34">
        <v>991.06602399999997</v>
      </c>
    </row>
    <row r="70" spans="1:6" x14ac:dyDescent="0.3">
      <c r="A70" s="7">
        <v>44510</v>
      </c>
      <c r="B70" s="7">
        <v>45658</v>
      </c>
      <c r="C70" s="46">
        <v>8.8333999999999993</v>
      </c>
      <c r="D70" s="47">
        <v>1065.186279</v>
      </c>
      <c r="F70" s="34">
        <v>991.89065700000003</v>
      </c>
    </row>
    <row r="71" spans="1:6" x14ac:dyDescent="0.3">
      <c r="A71" s="7">
        <v>44511</v>
      </c>
      <c r="B71" s="7">
        <v>45658</v>
      </c>
      <c r="C71" s="46">
        <v>8.8333999999999993</v>
      </c>
      <c r="D71" s="47">
        <v>1065.5441410000001</v>
      </c>
      <c r="F71" s="34">
        <v>993.24391400000002</v>
      </c>
    </row>
    <row r="72" spans="1:6" x14ac:dyDescent="0.3">
      <c r="A72" s="7">
        <v>44512</v>
      </c>
      <c r="B72" s="7">
        <v>45658</v>
      </c>
      <c r="C72" s="46">
        <v>8.8333999999999993</v>
      </c>
      <c r="D72" s="47">
        <v>1065.9021230000001</v>
      </c>
      <c r="F72" s="34">
        <v>994.78902300000004</v>
      </c>
    </row>
    <row r="73" spans="1:6" x14ac:dyDescent="0.3">
      <c r="A73" s="7">
        <v>44516</v>
      </c>
      <c r="B73" s="7">
        <v>45658</v>
      </c>
      <c r="C73" s="46">
        <v>8.8333999999999993</v>
      </c>
      <c r="D73" s="47">
        <v>1066.260225</v>
      </c>
      <c r="F73" s="34">
        <v>992.85953700000005</v>
      </c>
    </row>
    <row r="74" spans="1:6" x14ac:dyDescent="0.3">
      <c r="A74" s="7">
        <v>44517</v>
      </c>
      <c r="B74" s="7">
        <v>45658</v>
      </c>
      <c r="C74" s="46">
        <v>8.8333999999999993</v>
      </c>
      <c r="D74" s="47">
        <v>1066.6184470000001</v>
      </c>
      <c r="F74" s="34">
        <v>989.33612600000004</v>
      </c>
    </row>
    <row r="75" spans="1:6" x14ac:dyDescent="0.3">
      <c r="A75" s="7">
        <v>44518</v>
      </c>
      <c r="B75" s="7">
        <v>45658</v>
      </c>
      <c r="C75" s="46">
        <v>8.8333999999999993</v>
      </c>
      <c r="D75" s="47">
        <v>1066.9767899999999</v>
      </c>
      <c r="F75" s="34">
        <v>987.54143799999997</v>
      </c>
    </row>
    <row r="76" spans="1:6" x14ac:dyDescent="0.3">
      <c r="A76" s="7">
        <v>44519</v>
      </c>
      <c r="B76" s="7">
        <v>45658</v>
      </c>
      <c r="C76" s="46">
        <v>8.8333999999999993</v>
      </c>
      <c r="D76" s="47">
        <v>1067.335253</v>
      </c>
      <c r="F76" s="34">
        <v>991.629456</v>
      </c>
    </row>
    <row r="77" spans="1:6" x14ac:dyDescent="0.3">
      <c r="A77" s="7">
        <v>44522</v>
      </c>
      <c r="B77" s="7">
        <v>45658</v>
      </c>
      <c r="C77" s="46">
        <v>8.8333999999999993</v>
      </c>
      <c r="D77" s="47">
        <v>1067.693837</v>
      </c>
      <c r="F77" s="34">
        <v>986.48400500000002</v>
      </c>
    </row>
    <row r="78" spans="1:6" x14ac:dyDescent="0.3">
      <c r="A78" s="7">
        <v>44523</v>
      </c>
      <c r="B78" s="7">
        <v>45658</v>
      </c>
      <c r="C78" s="46">
        <v>8.8333999999999993</v>
      </c>
      <c r="D78" s="47">
        <v>1068.052541</v>
      </c>
      <c r="F78" s="34">
        <v>992.485634</v>
      </c>
    </row>
    <row r="79" spans="1:6" x14ac:dyDescent="0.3">
      <c r="A79" s="7">
        <v>44524</v>
      </c>
      <c r="B79" s="7">
        <v>45658</v>
      </c>
      <c r="C79" s="46">
        <v>8.8333999999999993</v>
      </c>
      <c r="D79" s="47">
        <v>1068.411366</v>
      </c>
      <c r="F79" s="34">
        <v>995.03488700000003</v>
      </c>
    </row>
    <row r="80" spans="1:6" x14ac:dyDescent="0.3">
      <c r="A80" s="7">
        <v>44525</v>
      </c>
      <c r="B80" s="7">
        <v>45658</v>
      </c>
      <c r="C80" s="46">
        <v>8.8333999999999993</v>
      </c>
      <c r="D80" s="47">
        <v>1068.770311</v>
      </c>
      <c r="F80" s="34">
        <v>994.69498799999997</v>
      </c>
    </row>
    <row r="81" spans="1:6" x14ac:dyDescent="0.3">
      <c r="A81" s="7">
        <v>44526</v>
      </c>
      <c r="B81" s="7">
        <v>45658</v>
      </c>
      <c r="C81" s="46">
        <v>8.8333999999999993</v>
      </c>
      <c r="D81" s="47">
        <v>1069.1293760000001</v>
      </c>
      <c r="F81" s="34">
        <v>998.04606999999999</v>
      </c>
    </row>
    <row r="82" spans="1:6" x14ac:dyDescent="0.3">
      <c r="A82" s="7">
        <v>44529</v>
      </c>
      <c r="B82" s="7">
        <v>45658</v>
      </c>
      <c r="C82" s="46">
        <v>8.8333999999999993</v>
      </c>
      <c r="D82" s="47">
        <v>1069.4885630000001</v>
      </c>
      <c r="F82" s="34">
        <v>1000.685222</v>
      </c>
    </row>
    <row r="83" spans="1:6" x14ac:dyDescent="0.3">
      <c r="A83" s="7">
        <v>44530</v>
      </c>
      <c r="B83" s="7">
        <v>45658</v>
      </c>
      <c r="C83" s="46">
        <v>8.8333999999999993</v>
      </c>
      <c r="D83" s="47">
        <v>1069.8478700000001</v>
      </c>
      <c r="F83" s="34">
        <v>1003.312943</v>
      </c>
    </row>
    <row r="84" spans="1:6" x14ac:dyDescent="0.3">
      <c r="A84" s="7">
        <v>44531</v>
      </c>
      <c r="B84" s="7">
        <v>45658</v>
      </c>
      <c r="C84" s="46">
        <v>8.8333999999999993</v>
      </c>
      <c r="D84" s="47">
        <v>1070.2072969999999</v>
      </c>
      <c r="F84" s="34">
        <v>1003.744783</v>
      </c>
    </row>
    <row r="85" spans="1:6" x14ac:dyDescent="0.3">
      <c r="A85" s="7">
        <v>44532</v>
      </c>
      <c r="B85" s="7">
        <v>45658</v>
      </c>
      <c r="C85" s="46">
        <v>8.8333999999999993</v>
      </c>
      <c r="D85" s="47">
        <v>1070.5668459999999</v>
      </c>
      <c r="F85" s="34">
        <v>1009.359043</v>
      </c>
    </row>
    <row r="86" spans="1:6" x14ac:dyDescent="0.3">
      <c r="A86" s="7">
        <v>44533</v>
      </c>
      <c r="B86" s="7">
        <v>45658</v>
      </c>
      <c r="C86" s="46">
        <v>8.8333999999999993</v>
      </c>
      <c r="D86" s="47">
        <v>1070.9265150000001</v>
      </c>
      <c r="F86" s="34">
        <v>1018.513866</v>
      </c>
    </row>
    <row r="87" spans="1:6" x14ac:dyDescent="0.3">
      <c r="A87" s="7">
        <v>44536</v>
      </c>
      <c r="B87" s="7">
        <v>45658</v>
      </c>
      <c r="C87" s="46">
        <v>8.8333999999999993</v>
      </c>
      <c r="D87" s="47">
        <v>1071.2863050000001</v>
      </c>
      <c r="F87" s="34">
        <v>1018.398648</v>
      </c>
    </row>
    <row r="88" spans="1:6" x14ac:dyDescent="0.3">
      <c r="A88" s="7">
        <v>44537</v>
      </c>
      <c r="B88" s="7">
        <v>45658</v>
      </c>
      <c r="C88" s="46">
        <v>8.8333999999999993</v>
      </c>
      <c r="D88" s="47">
        <v>1071.6462160000001</v>
      </c>
      <c r="F88" s="34">
        <v>1020.072324</v>
      </c>
    </row>
    <row r="89" spans="1:6" x14ac:dyDescent="0.3">
      <c r="A89" s="7">
        <v>44538</v>
      </c>
      <c r="B89" s="7">
        <v>45658</v>
      </c>
      <c r="C89" s="46">
        <v>8.8333999999999993</v>
      </c>
      <c r="D89" s="47">
        <v>1072.0062479999999</v>
      </c>
      <c r="F89" s="34">
        <v>1025.1075129999999</v>
      </c>
    </row>
    <row r="90" spans="1:6" x14ac:dyDescent="0.3">
      <c r="A90" s="7">
        <v>44539</v>
      </c>
      <c r="B90" s="7">
        <v>45658</v>
      </c>
      <c r="C90" s="46">
        <v>8.8333999999999993</v>
      </c>
      <c r="D90" s="47">
        <v>1072.366401</v>
      </c>
      <c r="F90" s="34">
        <v>1024.7677799999999</v>
      </c>
    </row>
    <row r="91" spans="1:6" x14ac:dyDescent="0.3">
      <c r="A91" s="7">
        <v>44540</v>
      </c>
      <c r="B91" s="7">
        <v>45658</v>
      </c>
      <c r="C91" s="46">
        <v>8.8333999999999993</v>
      </c>
      <c r="D91" s="47">
        <v>1072.7266749999999</v>
      </c>
      <c r="F91" s="34">
        <v>1031.443516</v>
      </c>
    </row>
    <row r="92" spans="1:6" x14ac:dyDescent="0.3">
      <c r="A92" s="7">
        <v>44543</v>
      </c>
      <c r="B92" s="7">
        <v>45658</v>
      </c>
      <c r="C92" s="46">
        <v>8.8333999999999993</v>
      </c>
      <c r="D92" s="47">
        <v>1073.08707</v>
      </c>
      <c r="F92" s="34">
        <v>1027.4691769999999</v>
      </c>
    </row>
    <row r="93" spans="1:6" x14ac:dyDescent="0.3">
      <c r="A93" s="7">
        <v>44544</v>
      </c>
      <c r="B93" s="7">
        <v>45658</v>
      </c>
      <c r="C93" s="46">
        <v>8.8333999999999993</v>
      </c>
      <c r="D93" s="47">
        <v>1073.447586</v>
      </c>
      <c r="F93" s="34">
        <v>1030.582003</v>
      </c>
    </row>
    <row r="94" spans="1:6" x14ac:dyDescent="0.3">
      <c r="A94" s="7">
        <v>44545</v>
      </c>
      <c r="B94" s="7">
        <v>45658</v>
      </c>
      <c r="C94" s="46">
        <v>8.8333999999999993</v>
      </c>
      <c r="D94" s="47">
        <v>1073.808223</v>
      </c>
      <c r="F94" s="34">
        <v>1028.656506</v>
      </c>
    </row>
    <row r="95" spans="1:6" x14ac:dyDescent="0.3">
      <c r="A95" s="7">
        <v>44546</v>
      </c>
      <c r="B95" s="7">
        <v>45658</v>
      </c>
      <c r="C95" s="46">
        <v>8.8333999999999993</v>
      </c>
      <c r="D95" s="47">
        <v>1074.168981</v>
      </c>
      <c r="F95" s="34">
        <v>1027.0771569999999</v>
      </c>
    </row>
    <row r="96" spans="1:6" x14ac:dyDescent="0.3">
      <c r="A96" s="7">
        <v>44547</v>
      </c>
      <c r="B96" s="7">
        <v>45658</v>
      </c>
      <c r="C96" s="46">
        <v>8.8333999999999993</v>
      </c>
      <c r="D96" s="47">
        <v>1074.529861</v>
      </c>
      <c r="F96" s="34">
        <v>1024.4431950000001</v>
      </c>
    </row>
    <row r="97" spans="1:6" x14ac:dyDescent="0.3">
      <c r="A97" s="7">
        <v>44550</v>
      </c>
      <c r="B97" s="7">
        <v>45658</v>
      </c>
      <c r="C97" s="46">
        <v>8.8333999999999993</v>
      </c>
      <c r="D97" s="47">
        <v>1074.8908610000001</v>
      </c>
      <c r="F97" s="34">
        <v>1030.9373559999999</v>
      </c>
    </row>
    <row r="98" spans="1:6" x14ac:dyDescent="0.3">
      <c r="A98" s="7">
        <v>44551</v>
      </c>
      <c r="B98" s="7">
        <v>45658</v>
      </c>
      <c r="C98" s="46">
        <v>8.8333999999999993</v>
      </c>
      <c r="D98" s="47">
        <v>1075.2519830000001</v>
      </c>
      <c r="F98" s="34">
        <v>1034.1647519999999</v>
      </c>
    </row>
    <row r="99" spans="1:6" x14ac:dyDescent="0.3">
      <c r="A99" s="7">
        <v>44552</v>
      </c>
      <c r="B99" s="7">
        <v>45658</v>
      </c>
      <c r="C99" s="46">
        <v>8.8333999999999993</v>
      </c>
      <c r="D99" s="47">
        <v>1075.6132270000001</v>
      </c>
      <c r="F99" s="34">
        <v>1033.3997409999999</v>
      </c>
    </row>
    <row r="100" spans="1:6" x14ac:dyDescent="0.3">
      <c r="A100" s="7">
        <v>44553</v>
      </c>
      <c r="B100" s="7">
        <v>45658</v>
      </c>
      <c r="C100" s="46">
        <v>8.8333999999999993</v>
      </c>
      <c r="D100" s="47">
        <v>1075.9745909999999</v>
      </c>
      <c r="F100" s="34">
        <v>1030.4845809999999</v>
      </c>
    </row>
    <row r="101" spans="1:6" x14ac:dyDescent="0.3">
      <c r="A101" s="7">
        <v>44554</v>
      </c>
      <c r="B101" s="7">
        <v>45658</v>
      </c>
      <c r="C101" s="46">
        <v>8.8333999999999993</v>
      </c>
      <c r="D101" s="47">
        <v>1076.3360769999999</v>
      </c>
      <c r="F101" s="34">
        <v>1030.8995769999999</v>
      </c>
    </row>
    <row r="102" spans="1:6" x14ac:dyDescent="0.3">
      <c r="A102" s="7">
        <v>44557</v>
      </c>
      <c r="B102" s="7">
        <v>45658</v>
      </c>
      <c r="C102" s="46">
        <v>8.8333999999999993</v>
      </c>
      <c r="D102" s="47">
        <v>1076.6976850000001</v>
      </c>
      <c r="F102" s="34">
        <v>1031.300461</v>
      </c>
    </row>
    <row r="103" spans="1:6" x14ac:dyDescent="0.3">
      <c r="A103" s="7">
        <v>44558</v>
      </c>
      <c r="B103" s="7">
        <v>45658</v>
      </c>
      <c r="C103" s="46">
        <v>8.8333999999999993</v>
      </c>
      <c r="D103" s="47">
        <v>1077.0594140000001</v>
      </c>
      <c r="F103" s="34">
        <v>1031.471008</v>
      </c>
    </row>
    <row r="104" spans="1:6" x14ac:dyDescent="0.3">
      <c r="A104" s="7">
        <v>44559</v>
      </c>
      <c r="B104" s="7">
        <v>45658</v>
      </c>
      <c r="C104" s="46">
        <v>8.8333999999999993</v>
      </c>
      <c r="D104" s="47">
        <v>1077.4212640000001</v>
      </c>
      <c r="F104" s="34">
        <v>1029.489032</v>
      </c>
    </row>
    <row r="105" spans="1:6" x14ac:dyDescent="0.3">
      <c r="A105" s="7">
        <v>44560</v>
      </c>
      <c r="B105" s="7">
        <v>45658</v>
      </c>
      <c r="C105" s="46">
        <v>8.8333999999999993</v>
      </c>
      <c r="D105" s="47">
        <v>1077.783236</v>
      </c>
      <c r="F105" s="34">
        <v>1032.0989119999999</v>
      </c>
    </row>
    <row r="106" spans="1:6" x14ac:dyDescent="0.3">
      <c r="A106" s="7">
        <v>44561</v>
      </c>
      <c r="B106" s="7">
        <v>45658</v>
      </c>
      <c r="C106" s="46">
        <v>8.8333999999999993</v>
      </c>
      <c r="D106" s="47">
        <v>1078.1453300000001</v>
      </c>
      <c r="F106" s="34">
        <v>1032.5152800000001</v>
      </c>
    </row>
    <row r="107" spans="1:6" x14ac:dyDescent="0.3">
      <c r="A107" s="7">
        <v>44564</v>
      </c>
      <c r="B107" s="7">
        <v>45658</v>
      </c>
      <c r="C107" s="46">
        <v>8.8333999999999993</v>
      </c>
      <c r="D107" s="47">
        <v>1029.698695</v>
      </c>
      <c r="F107" s="34">
        <v>978.97828900000002</v>
      </c>
    </row>
    <row r="108" spans="1:6" x14ac:dyDescent="0.3">
      <c r="A108" s="7">
        <v>44565</v>
      </c>
      <c r="B108" s="7">
        <v>45658</v>
      </c>
      <c r="C108" s="46">
        <v>8.8333999999999993</v>
      </c>
      <c r="D108" s="47">
        <v>1030.044635</v>
      </c>
      <c r="F108" s="34">
        <v>971.41814299999999</v>
      </c>
    </row>
    <row r="109" spans="1:6" x14ac:dyDescent="0.3">
      <c r="A109" s="7">
        <v>44566</v>
      </c>
      <c r="B109" s="7">
        <v>45658</v>
      </c>
      <c r="C109" s="46">
        <v>8.8333999999999993</v>
      </c>
      <c r="D109" s="47">
        <v>1030.3906899999999</v>
      </c>
      <c r="F109" s="34">
        <v>969.30265399999996</v>
      </c>
    </row>
    <row r="110" spans="1:6" x14ac:dyDescent="0.3">
      <c r="A110" s="7">
        <v>44567</v>
      </c>
      <c r="B110" s="7">
        <v>45658</v>
      </c>
      <c r="C110" s="46">
        <v>8.8333999999999993</v>
      </c>
      <c r="D110" s="47">
        <v>1030.736862</v>
      </c>
      <c r="F110" s="34">
        <v>969.41988400000002</v>
      </c>
    </row>
    <row r="111" spans="1:6" x14ac:dyDescent="0.3">
      <c r="A111" s="7">
        <v>44568</v>
      </c>
      <c r="B111" s="7">
        <v>45658</v>
      </c>
      <c r="C111" s="46">
        <v>8.8333999999999993</v>
      </c>
      <c r="D111" s="47">
        <v>1031.0831499999999</v>
      </c>
      <c r="F111" s="34">
        <v>967.72251400000005</v>
      </c>
    </row>
    <row r="112" spans="1:6" x14ac:dyDescent="0.3">
      <c r="A112" s="7">
        <v>44571</v>
      </c>
      <c r="B112" s="7">
        <v>45658</v>
      </c>
      <c r="C112" s="46">
        <v>8.8333999999999993</v>
      </c>
      <c r="D112" s="47">
        <v>1031.4295540000001</v>
      </c>
      <c r="F112" s="34">
        <v>966.26023799999996</v>
      </c>
    </row>
    <row r="113" spans="1:6" x14ac:dyDescent="0.3">
      <c r="A113" s="7">
        <v>44572</v>
      </c>
      <c r="B113" s="7">
        <v>45658</v>
      </c>
      <c r="C113" s="46">
        <v>8.8333999999999993</v>
      </c>
      <c r="D113" s="47">
        <v>1031.7760740000001</v>
      </c>
      <c r="F113" s="34">
        <v>966.31023200000004</v>
      </c>
    </row>
    <row r="114" spans="1:6" x14ac:dyDescent="0.3">
      <c r="A114" s="7">
        <v>44573</v>
      </c>
      <c r="B114" s="7">
        <v>45658</v>
      </c>
      <c r="C114" s="46">
        <v>8.8333999999999993</v>
      </c>
      <c r="D114" s="47">
        <v>1032.1227120000001</v>
      </c>
      <c r="F114" s="34">
        <v>973.92339100000004</v>
      </c>
    </row>
    <row r="115" spans="1:6" x14ac:dyDescent="0.3">
      <c r="A115" s="7">
        <v>44574</v>
      </c>
      <c r="B115" s="7">
        <v>45658</v>
      </c>
      <c r="C115" s="46">
        <v>8.8333999999999993</v>
      </c>
      <c r="D115" s="47">
        <v>1032.4694649999999</v>
      </c>
      <c r="F115" s="34">
        <v>975.04429300000004</v>
      </c>
    </row>
    <row r="116" spans="1:6" x14ac:dyDescent="0.3">
      <c r="A116" s="7">
        <v>44575</v>
      </c>
      <c r="B116" s="7">
        <v>45658</v>
      </c>
      <c r="C116" s="46">
        <v>8.8333999999999993</v>
      </c>
      <c r="D116" s="47">
        <v>1032.816335</v>
      </c>
      <c r="F116" s="34">
        <v>974.44518400000004</v>
      </c>
    </row>
    <row r="117" spans="1:6" x14ac:dyDescent="0.3">
      <c r="A117" s="7">
        <v>44578</v>
      </c>
      <c r="B117" s="7">
        <v>45658</v>
      </c>
      <c r="C117" s="46">
        <v>8.8333999999999993</v>
      </c>
      <c r="D117" s="47">
        <v>1033.1633220000001</v>
      </c>
      <c r="F117" s="34">
        <v>970.63833599999998</v>
      </c>
    </row>
    <row r="118" spans="1:6" x14ac:dyDescent="0.3">
      <c r="A118" s="7">
        <v>44579</v>
      </c>
      <c r="B118" s="7">
        <v>45658</v>
      </c>
      <c r="C118" s="46">
        <v>8.8333999999999993</v>
      </c>
      <c r="D118" s="47">
        <v>1033.5104249999999</v>
      </c>
      <c r="F118" s="34">
        <v>969.69178699999998</v>
      </c>
    </row>
    <row r="119" spans="1:6" x14ac:dyDescent="0.3">
      <c r="A119" s="7">
        <v>44580</v>
      </c>
      <c r="B119" s="7">
        <v>45658</v>
      </c>
      <c r="C119" s="46">
        <v>8.8333999999999993</v>
      </c>
      <c r="D119" s="47">
        <v>1033.857645</v>
      </c>
      <c r="F119" s="34">
        <v>974.85930399999995</v>
      </c>
    </row>
    <row r="120" spans="1:6" x14ac:dyDescent="0.3">
      <c r="A120" s="7">
        <v>44581</v>
      </c>
      <c r="B120" s="7">
        <v>45658</v>
      </c>
      <c r="C120" s="46">
        <v>8.8333999999999993</v>
      </c>
      <c r="D120" s="47">
        <v>1034.2049810000001</v>
      </c>
      <c r="F120" s="34">
        <v>979.868922</v>
      </c>
    </row>
    <row r="121" spans="1:6" x14ac:dyDescent="0.3">
      <c r="A121" s="7">
        <v>44582</v>
      </c>
      <c r="B121" s="7">
        <v>45658</v>
      </c>
      <c r="C121" s="46">
        <v>8.8333999999999993</v>
      </c>
      <c r="D121" s="47">
        <v>1034.5524339999999</v>
      </c>
      <c r="F121" s="34">
        <v>977.43516799999998</v>
      </c>
    </row>
    <row r="122" spans="1:6" x14ac:dyDescent="0.3">
      <c r="A122" s="7">
        <v>44585</v>
      </c>
      <c r="B122" s="7">
        <v>45658</v>
      </c>
      <c r="C122" s="46">
        <v>8.8333999999999993</v>
      </c>
      <c r="D122" s="47">
        <v>1034.9000040000001</v>
      </c>
      <c r="F122" s="34">
        <v>980.112842</v>
      </c>
    </row>
    <row r="123" spans="1:6" x14ac:dyDescent="0.3">
      <c r="A123" s="7">
        <v>44586</v>
      </c>
      <c r="B123" s="7">
        <v>45658</v>
      </c>
      <c r="C123" s="46">
        <v>8.8333999999999993</v>
      </c>
      <c r="D123" s="47">
        <v>1035.2476899999999</v>
      </c>
      <c r="F123" s="34">
        <v>982.09778100000005</v>
      </c>
    </row>
    <row r="124" spans="1:6" x14ac:dyDescent="0.3">
      <c r="A124" s="7">
        <v>44587</v>
      </c>
      <c r="B124" s="7">
        <v>45658</v>
      </c>
      <c r="C124" s="46">
        <v>8.8333999999999993</v>
      </c>
      <c r="D124" s="47">
        <v>1035.5954939999999</v>
      </c>
      <c r="F124" s="34">
        <v>982.30511799999999</v>
      </c>
    </row>
    <row r="125" spans="1:6" x14ac:dyDescent="0.3">
      <c r="A125" s="7">
        <v>44588</v>
      </c>
      <c r="B125" s="7">
        <v>45658</v>
      </c>
      <c r="C125" s="46">
        <v>8.8333999999999993</v>
      </c>
      <c r="D125" s="47">
        <v>1035.9434140000001</v>
      </c>
      <c r="F125" s="34">
        <v>976.47301700000003</v>
      </c>
    </row>
    <row r="126" spans="1:6" x14ac:dyDescent="0.3">
      <c r="A126" s="7">
        <v>44589</v>
      </c>
      <c r="B126" s="7">
        <v>45658</v>
      </c>
      <c r="C126" s="46">
        <v>8.8333999999999993</v>
      </c>
      <c r="D126" s="47">
        <v>1036.2914510000001</v>
      </c>
      <c r="F126" s="34">
        <v>976.18101300000001</v>
      </c>
    </row>
    <row r="127" spans="1:6" x14ac:dyDescent="0.3">
      <c r="A127" s="7">
        <v>44592</v>
      </c>
      <c r="B127" s="7">
        <v>45658</v>
      </c>
      <c r="C127" s="46">
        <v>8.8333999999999993</v>
      </c>
      <c r="D127" s="47">
        <v>1036.6396050000001</v>
      </c>
      <c r="F127" s="34">
        <v>978.40657299999998</v>
      </c>
    </row>
    <row r="128" spans="1:6" x14ac:dyDescent="0.3">
      <c r="A128" s="7">
        <v>44593</v>
      </c>
      <c r="B128" s="7">
        <v>45658</v>
      </c>
      <c r="C128" s="46">
        <v>8.8333999999999993</v>
      </c>
      <c r="D128" s="47">
        <v>1036.9878759999999</v>
      </c>
      <c r="F128" s="34">
        <v>982.66075999999998</v>
      </c>
    </row>
    <row r="129" spans="1:6" x14ac:dyDescent="0.3">
      <c r="A129" s="7">
        <v>44594</v>
      </c>
      <c r="B129" s="7">
        <v>45658</v>
      </c>
      <c r="C129" s="46">
        <v>8.8333999999999993</v>
      </c>
      <c r="D129" s="47">
        <v>1037.336264</v>
      </c>
      <c r="F129" s="34">
        <v>985.59655299999997</v>
      </c>
    </row>
    <row r="130" spans="1:6" x14ac:dyDescent="0.3">
      <c r="A130" s="7">
        <v>44595</v>
      </c>
      <c r="B130" s="7">
        <v>45658</v>
      </c>
      <c r="C130" s="46">
        <v>8.8333999999999993</v>
      </c>
      <c r="D130" s="47">
        <v>1037.684769</v>
      </c>
      <c r="F130" s="34">
        <v>988.81100400000003</v>
      </c>
    </row>
    <row r="131" spans="1:6" x14ac:dyDescent="0.3">
      <c r="A131" s="7">
        <v>44596</v>
      </c>
      <c r="B131" s="7">
        <v>45658</v>
      </c>
      <c r="C131" s="46">
        <v>8.8333999999999993</v>
      </c>
      <c r="D131" s="47">
        <v>1038.033392</v>
      </c>
      <c r="F131" s="34">
        <v>985.00162799999998</v>
      </c>
    </row>
    <row r="132" spans="1:6" x14ac:dyDescent="0.3">
      <c r="A132" s="7">
        <v>44599</v>
      </c>
      <c r="B132" s="7">
        <v>45658</v>
      </c>
      <c r="C132" s="46">
        <v>8.8333999999999993</v>
      </c>
      <c r="D132" s="47">
        <v>1038.3821310000001</v>
      </c>
      <c r="F132" s="34">
        <v>988.073576</v>
      </c>
    </row>
    <row r="133" spans="1:6" x14ac:dyDescent="0.3">
      <c r="A133" s="7">
        <v>44600</v>
      </c>
      <c r="B133" s="7">
        <v>45658</v>
      </c>
      <c r="C133" s="46">
        <v>8.8333999999999993</v>
      </c>
      <c r="D133" s="47">
        <v>1038.7309869999999</v>
      </c>
      <c r="F133" s="34">
        <v>985.12080700000001</v>
      </c>
    </row>
    <row r="134" spans="1:6" x14ac:dyDescent="0.3">
      <c r="A134" s="7">
        <v>44601</v>
      </c>
      <c r="B134" s="7">
        <v>45658</v>
      </c>
      <c r="C134" s="46">
        <v>8.8333999999999993</v>
      </c>
      <c r="D134" s="47">
        <v>1039.0799609999999</v>
      </c>
      <c r="F134" s="34">
        <v>983.94407999999999</v>
      </c>
    </row>
    <row r="135" spans="1:6" x14ac:dyDescent="0.3">
      <c r="A135" s="7">
        <v>44602</v>
      </c>
      <c r="B135" s="7">
        <v>45658</v>
      </c>
      <c r="C135" s="46">
        <v>8.8333999999999993</v>
      </c>
      <c r="D135" s="47">
        <v>1039.429052</v>
      </c>
      <c r="F135" s="34">
        <v>981.33245299999999</v>
      </c>
    </row>
    <row r="136" spans="1:6" x14ac:dyDescent="0.3">
      <c r="A136" s="7">
        <v>44603</v>
      </c>
      <c r="B136" s="7">
        <v>45658</v>
      </c>
      <c r="C136" s="46">
        <v>8.8333999999999993</v>
      </c>
      <c r="D136" s="47">
        <v>1039.77826</v>
      </c>
      <c r="F136" s="34">
        <v>979.45828200000005</v>
      </c>
    </row>
    <row r="137" spans="1:6" x14ac:dyDescent="0.3">
      <c r="A137" s="7">
        <v>44606</v>
      </c>
      <c r="B137" s="7">
        <v>45658</v>
      </c>
      <c r="C137" s="46">
        <v>8.8333999999999993</v>
      </c>
      <c r="D137" s="47">
        <v>1040.127585</v>
      </c>
      <c r="F137" s="34">
        <v>978.85282700000005</v>
      </c>
    </row>
    <row r="138" spans="1:6" x14ac:dyDescent="0.3">
      <c r="A138" s="7">
        <v>44607</v>
      </c>
      <c r="B138" s="7">
        <v>45658</v>
      </c>
      <c r="C138" s="46">
        <v>8.8333999999999993</v>
      </c>
      <c r="D138" s="47">
        <v>1040.477028</v>
      </c>
      <c r="F138" s="34">
        <v>982.55194500000005</v>
      </c>
    </row>
    <row r="139" spans="1:6" x14ac:dyDescent="0.3">
      <c r="A139" s="7">
        <v>44608</v>
      </c>
      <c r="B139" s="7">
        <v>45658</v>
      </c>
      <c r="C139" s="46">
        <v>8.8333999999999993</v>
      </c>
      <c r="D139" s="47">
        <v>1040.826589</v>
      </c>
      <c r="F139" s="34">
        <v>982.37156200000004</v>
      </c>
    </row>
    <row r="140" spans="1:6" x14ac:dyDescent="0.3">
      <c r="A140" s="7">
        <v>44609</v>
      </c>
      <c r="B140" s="7">
        <v>45658</v>
      </c>
      <c r="C140" s="46">
        <v>8.8333999999999993</v>
      </c>
      <c r="D140" s="47">
        <v>1041.1762659999999</v>
      </c>
      <c r="F140" s="34">
        <v>980.91145800000004</v>
      </c>
    </row>
    <row r="141" spans="1:6" x14ac:dyDescent="0.3">
      <c r="A141" s="7">
        <v>44610</v>
      </c>
      <c r="B141" s="7">
        <v>45658</v>
      </c>
      <c r="C141" s="46">
        <v>8.8333999999999993</v>
      </c>
      <c r="D141" s="47">
        <v>1041.526061</v>
      </c>
      <c r="F141" s="34">
        <v>982.55743800000005</v>
      </c>
    </row>
    <row r="142" spans="1:6" x14ac:dyDescent="0.3">
      <c r="A142" s="7">
        <v>44613</v>
      </c>
      <c r="B142" s="7">
        <v>45658</v>
      </c>
      <c r="C142" s="46">
        <v>8.8333999999999993</v>
      </c>
      <c r="D142" s="47">
        <v>1041.875974</v>
      </c>
      <c r="F142" s="34">
        <v>984.27874599999996</v>
      </c>
    </row>
    <row r="143" spans="1:6" x14ac:dyDescent="0.3">
      <c r="A143" s="7">
        <v>44614</v>
      </c>
      <c r="B143" s="7">
        <v>45658</v>
      </c>
      <c r="C143" s="46">
        <v>8.8333999999999993</v>
      </c>
      <c r="D143" s="47">
        <v>1042.2260040000001</v>
      </c>
      <c r="F143" s="34">
        <v>983.35553000000004</v>
      </c>
    </row>
    <row r="144" spans="1:6" x14ac:dyDescent="0.3">
      <c r="A144" s="7">
        <v>44615</v>
      </c>
      <c r="B144" s="7">
        <v>45658</v>
      </c>
      <c r="C144" s="46">
        <v>8.8333999999999993</v>
      </c>
      <c r="D144" s="47">
        <v>1042.5761520000001</v>
      </c>
      <c r="F144" s="34">
        <v>986.73776999999995</v>
      </c>
    </row>
    <row r="145" spans="1:6" x14ac:dyDescent="0.3">
      <c r="A145" s="7">
        <v>44616</v>
      </c>
      <c r="B145" s="7">
        <v>45658</v>
      </c>
      <c r="C145" s="46">
        <v>8.8333999999999993</v>
      </c>
      <c r="D145" s="47">
        <v>1042.926418</v>
      </c>
      <c r="F145" s="34">
        <v>984.41144099999997</v>
      </c>
    </row>
    <row r="146" spans="1:6" x14ac:dyDescent="0.3">
      <c r="A146" s="7">
        <v>44617</v>
      </c>
      <c r="B146" s="7">
        <v>45658</v>
      </c>
      <c r="C146" s="46">
        <v>8.8333999999999993</v>
      </c>
      <c r="D146" s="47">
        <v>1043.276801</v>
      </c>
      <c r="F146" s="34">
        <v>984.04258900000002</v>
      </c>
    </row>
    <row r="147" spans="1:6" x14ac:dyDescent="0.3">
      <c r="A147" s="7">
        <v>44622</v>
      </c>
      <c r="B147" s="7">
        <v>45658</v>
      </c>
      <c r="C147" s="46">
        <v>8.8333999999999993</v>
      </c>
      <c r="D147" s="47">
        <v>1043.6273020000001</v>
      </c>
      <c r="F147" s="34">
        <v>982.04057499999999</v>
      </c>
    </row>
    <row r="148" spans="1:6" x14ac:dyDescent="0.3">
      <c r="A148" s="7">
        <v>44623</v>
      </c>
      <c r="B148" s="7">
        <v>45658</v>
      </c>
      <c r="C148" s="46">
        <v>8.8333999999999993</v>
      </c>
      <c r="D148" s="47">
        <v>1043.97792</v>
      </c>
      <c r="F148" s="34">
        <v>977.73715800000002</v>
      </c>
    </row>
    <row r="149" spans="1:6" x14ac:dyDescent="0.3">
      <c r="A149" s="7">
        <v>44624</v>
      </c>
      <c r="B149" s="7">
        <v>45658</v>
      </c>
      <c r="C149" s="46">
        <v>8.8333999999999993</v>
      </c>
      <c r="D149" s="47">
        <v>1044.328657</v>
      </c>
      <c r="F149" s="34">
        <v>972.67215599999997</v>
      </c>
    </row>
    <row r="150" spans="1:6" x14ac:dyDescent="0.3">
      <c r="A150" s="7">
        <v>44627</v>
      </c>
      <c r="B150" s="7">
        <v>45658</v>
      </c>
      <c r="C150" s="46">
        <v>8.8333999999999993</v>
      </c>
      <c r="D150" s="47">
        <v>1044.679511</v>
      </c>
      <c r="F150" s="34">
        <v>967.61643200000003</v>
      </c>
    </row>
    <row r="151" spans="1:6" x14ac:dyDescent="0.3">
      <c r="A151" s="7">
        <v>44628</v>
      </c>
      <c r="B151" s="7">
        <v>45658</v>
      </c>
      <c r="C151" s="46">
        <v>8.8333999999999993</v>
      </c>
      <c r="D151" s="47">
        <v>1045.030483</v>
      </c>
      <c r="F151" s="34">
        <v>965.39132099999995</v>
      </c>
    </row>
    <row r="152" spans="1:6" x14ac:dyDescent="0.3">
      <c r="A152" s="7">
        <v>44629</v>
      </c>
      <c r="B152" s="7">
        <v>45658</v>
      </c>
      <c r="C152" s="46">
        <v>8.8333999999999993</v>
      </c>
      <c r="D152" s="47">
        <v>1045.3815729999999</v>
      </c>
      <c r="F152" s="34">
        <v>971.18385599999999</v>
      </c>
    </row>
    <row r="153" spans="1:6" x14ac:dyDescent="0.3">
      <c r="A153" s="7">
        <v>44630</v>
      </c>
      <c r="B153" s="7">
        <v>45658</v>
      </c>
      <c r="C153" s="46">
        <v>8.8333999999999993</v>
      </c>
      <c r="D153" s="47">
        <v>1045.7327809999999</v>
      </c>
      <c r="F153" s="34">
        <v>968.22015999999996</v>
      </c>
    </row>
    <row r="154" spans="1:6" x14ac:dyDescent="0.3">
      <c r="A154" s="7">
        <v>44631</v>
      </c>
      <c r="B154" s="7">
        <v>45658</v>
      </c>
      <c r="C154" s="46">
        <v>8.8333999999999993</v>
      </c>
      <c r="D154" s="47">
        <v>1046.0841069999999</v>
      </c>
      <c r="F154" s="34">
        <v>965.09808599999997</v>
      </c>
    </row>
    <row r="155" spans="1:6" x14ac:dyDescent="0.3">
      <c r="A155" s="7">
        <v>44634</v>
      </c>
      <c r="B155" s="7">
        <v>45658</v>
      </c>
      <c r="C155" s="46">
        <v>8.8333999999999993</v>
      </c>
      <c r="D155" s="47">
        <v>1046.435551</v>
      </c>
      <c r="F155" s="34">
        <v>960.11906399999998</v>
      </c>
    </row>
    <row r="156" spans="1:6" x14ac:dyDescent="0.3">
      <c r="A156" s="7">
        <v>44635</v>
      </c>
      <c r="B156" s="7">
        <v>45658</v>
      </c>
      <c r="C156" s="46">
        <v>8.8333999999999993</v>
      </c>
      <c r="D156" s="47">
        <v>1046.7871130000001</v>
      </c>
      <c r="F156" s="34">
        <v>965.08078399999999</v>
      </c>
    </row>
    <row r="157" spans="1:6" x14ac:dyDescent="0.3">
      <c r="A157" s="7">
        <v>44636</v>
      </c>
      <c r="B157" s="7">
        <v>45658</v>
      </c>
      <c r="C157" s="46">
        <v>8.8333999999999993</v>
      </c>
      <c r="D157" s="47">
        <v>1047.1387930000001</v>
      </c>
      <c r="F157" s="34">
        <v>965.28497100000004</v>
      </c>
    </row>
    <row r="158" spans="1:6" x14ac:dyDescent="0.3">
      <c r="A158" s="7">
        <v>44637</v>
      </c>
      <c r="B158" s="7">
        <v>45658</v>
      </c>
      <c r="C158" s="46">
        <v>8.8333999999999993</v>
      </c>
      <c r="D158" s="47">
        <v>1047.4905920000001</v>
      </c>
      <c r="F158" s="34">
        <v>969.07710199999997</v>
      </c>
    </row>
    <row r="159" spans="1:6" x14ac:dyDescent="0.3">
      <c r="A159" s="7">
        <v>44638</v>
      </c>
      <c r="B159" s="7">
        <v>45658</v>
      </c>
      <c r="C159" s="46">
        <v>8.8333999999999993</v>
      </c>
      <c r="D159" s="47">
        <v>1047.842508</v>
      </c>
      <c r="F159" s="34">
        <v>974.04495899999995</v>
      </c>
    </row>
    <row r="160" spans="1:6" x14ac:dyDescent="0.3">
      <c r="A160" s="7">
        <v>44641</v>
      </c>
      <c r="B160" s="7">
        <v>45658</v>
      </c>
      <c r="C160" s="46">
        <v>8.8333999999999993</v>
      </c>
      <c r="D160" s="47">
        <v>1048.1945430000001</v>
      </c>
      <c r="F160" s="34">
        <v>970.83919600000002</v>
      </c>
    </row>
    <row r="161" spans="1:6" x14ac:dyDescent="0.3">
      <c r="A161" s="7">
        <v>44642</v>
      </c>
      <c r="B161" s="7">
        <v>45658</v>
      </c>
      <c r="C161" s="46">
        <v>8.8333999999999993</v>
      </c>
      <c r="D161" s="47">
        <v>1048.5466960000001</v>
      </c>
      <c r="F161" s="34">
        <v>974.43580499999996</v>
      </c>
    </row>
    <row r="162" spans="1:6" x14ac:dyDescent="0.3">
      <c r="A162" s="7">
        <v>44643</v>
      </c>
      <c r="B162" s="7">
        <v>45658</v>
      </c>
      <c r="C162" s="46">
        <v>8.8333999999999993</v>
      </c>
      <c r="D162" s="47">
        <v>1048.8989670000001</v>
      </c>
      <c r="F162" s="34">
        <v>975.06113700000003</v>
      </c>
    </row>
    <row r="163" spans="1:6" x14ac:dyDescent="0.3">
      <c r="A163" s="7">
        <v>44644</v>
      </c>
      <c r="B163" s="7">
        <v>45658</v>
      </c>
      <c r="C163" s="46">
        <v>8.8333999999999993</v>
      </c>
      <c r="D163" s="47">
        <v>1049.2513570000001</v>
      </c>
      <c r="F163" s="34">
        <v>982.901253</v>
      </c>
    </row>
    <row r="164" spans="1:6" x14ac:dyDescent="0.3">
      <c r="A164" s="7">
        <v>44645</v>
      </c>
      <c r="B164" s="7">
        <v>45658</v>
      </c>
      <c r="C164" s="46">
        <v>8.8333999999999993</v>
      </c>
      <c r="D164" s="47">
        <v>1049.603865</v>
      </c>
      <c r="F164" s="34">
        <v>988.79541400000005</v>
      </c>
    </row>
    <row r="165" spans="1:6" x14ac:dyDescent="0.3">
      <c r="A165" s="7">
        <v>44648</v>
      </c>
      <c r="B165" s="7">
        <v>45658</v>
      </c>
      <c r="C165" s="46">
        <v>8.8333999999999993</v>
      </c>
      <c r="D165" s="47">
        <v>1049.956492</v>
      </c>
      <c r="F165" s="34">
        <v>990.20559400000002</v>
      </c>
    </row>
    <row r="166" spans="1:6" x14ac:dyDescent="0.3">
      <c r="A166" s="7">
        <v>44649</v>
      </c>
      <c r="B166" s="7">
        <v>45658</v>
      </c>
      <c r="C166" s="46">
        <v>8.8333999999999993</v>
      </c>
      <c r="D166" s="47">
        <v>1050.3092369999999</v>
      </c>
      <c r="F166" s="34">
        <v>992.67200300000002</v>
      </c>
    </row>
    <row r="167" spans="1:6" x14ac:dyDescent="0.3">
      <c r="A167" s="7">
        <v>44650</v>
      </c>
      <c r="B167" s="7">
        <v>45658</v>
      </c>
      <c r="C167" s="46">
        <v>8.8333999999999993</v>
      </c>
      <c r="D167" s="47">
        <v>1050.6621</v>
      </c>
      <c r="F167" s="34">
        <v>988.78381999999999</v>
      </c>
    </row>
    <row r="168" spans="1:6" x14ac:dyDescent="0.3">
      <c r="A168" s="7">
        <v>44651</v>
      </c>
      <c r="B168" s="7">
        <v>45658</v>
      </c>
      <c r="C168" s="46">
        <v>8.8333999999999993</v>
      </c>
      <c r="D168" s="47">
        <v>1051.0150819999999</v>
      </c>
      <c r="F168" s="34">
        <v>990.55072099999995</v>
      </c>
    </row>
    <row r="169" spans="1:6" x14ac:dyDescent="0.3">
      <c r="A169" s="7">
        <v>44652</v>
      </c>
      <c r="B169" s="7">
        <v>45658</v>
      </c>
      <c r="C169" s="46">
        <v>8.8333999999999993</v>
      </c>
      <c r="D169" s="47">
        <v>1051.368183</v>
      </c>
      <c r="F169" s="34">
        <v>996.34396200000003</v>
      </c>
    </row>
    <row r="170" spans="1:6" x14ac:dyDescent="0.3">
      <c r="A170" s="7">
        <v>44655</v>
      </c>
      <c r="B170" s="7">
        <v>45658</v>
      </c>
      <c r="C170" s="46">
        <v>8.8333999999999993</v>
      </c>
      <c r="D170" s="47">
        <v>1051.7214019999999</v>
      </c>
      <c r="F170" s="34">
        <v>998.16312200000004</v>
      </c>
    </row>
    <row r="171" spans="1:6" x14ac:dyDescent="0.3">
      <c r="A171" s="7">
        <v>44656</v>
      </c>
      <c r="B171" s="7">
        <v>45658</v>
      </c>
      <c r="C171" s="46">
        <v>8.8333999999999993</v>
      </c>
      <c r="D171" s="47">
        <v>1052.07474</v>
      </c>
      <c r="F171" s="34">
        <v>993.34181799999999</v>
      </c>
    </row>
    <row r="172" spans="1:6" x14ac:dyDescent="0.3">
      <c r="A172" s="7">
        <v>44657</v>
      </c>
      <c r="B172" s="7">
        <v>45658</v>
      </c>
      <c r="C172" s="46">
        <v>8.8333999999999993</v>
      </c>
      <c r="D172" s="47">
        <v>1052.428197</v>
      </c>
      <c r="F172" s="34">
        <v>990.28694399999995</v>
      </c>
    </row>
    <row r="173" spans="1:6" x14ac:dyDescent="0.3">
      <c r="A173" s="7">
        <v>44658</v>
      </c>
      <c r="B173" s="7">
        <v>45658</v>
      </c>
      <c r="C173" s="46">
        <v>8.8333999999999993</v>
      </c>
      <c r="D173" s="47">
        <v>1052.781772</v>
      </c>
      <c r="F173" s="34">
        <v>988.08801000000005</v>
      </c>
    </row>
    <row r="174" spans="1:6" x14ac:dyDescent="0.3">
      <c r="A174" s="7">
        <v>44659</v>
      </c>
      <c r="B174" s="7">
        <v>45658</v>
      </c>
      <c r="C174" s="46">
        <v>8.8333999999999993</v>
      </c>
      <c r="D174" s="47">
        <v>1053.135466</v>
      </c>
      <c r="F174" s="34">
        <v>983.10214900000005</v>
      </c>
    </row>
    <row r="175" spans="1:6" x14ac:dyDescent="0.3">
      <c r="A175" s="7">
        <v>44662</v>
      </c>
      <c r="B175" s="7">
        <v>45658</v>
      </c>
      <c r="C175" s="46">
        <v>8.8333999999999993</v>
      </c>
      <c r="D175" s="47">
        <v>1053.4892789999999</v>
      </c>
      <c r="F175" s="34">
        <v>979.06560500000001</v>
      </c>
    </row>
    <row r="176" spans="1:6" x14ac:dyDescent="0.3">
      <c r="A176" s="7">
        <v>44663</v>
      </c>
      <c r="B176" s="7">
        <v>45658</v>
      </c>
      <c r="C176" s="46">
        <v>8.8333999999999993</v>
      </c>
      <c r="D176" s="47">
        <v>1053.8432110000001</v>
      </c>
      <c r="F176" s="34">
        <v>978.90345300000001</v>
      </c>
    </row>
    <row r="177" spans="1:6" x14ac:dyDescent="0.3">
      <c r="A177" s="7">
        <v>44664</v>
      </c>
      <c r="B177" s="7">
        <v>45658</v>
      </c>
      <c r="C177" s="46">
        <v>8.8333999999999993</v>
      </c>
      <c r="D177" s="47">
        <v>1054.1972619999999</v>
      </c>
      <c r="F177" s="34">
        <v>979.43739000000005</v>
      </c>
    </row>
    <row r="178" spans="1:6" x14ac:dyDescent="0.3">
      <c r="A178" s="7">
        <v>44665</v>
      </c>
      <c r="B178" s="7">
        <v>45658</v>
      </c>
      <c r="C178" s="46">
        <v>8.8333999999999993</v>
      </c>
      <c r="D178" s="47">
        <v>1054.551432</v>
      </c>
      <c r="F178" s="34">
        <v>977.35187800000006</v>
      </c>
    </row>
    <row r="179" spans="1:6" x14ac:dyDescent="0.3">
      <c r="A179" s="7">
        <v>44669</v>
      </c>
      <c r="B179" s="7">
        <v>45658</v>
      </c>
      <c r="C179" s="46">
        <v>8.8333999999999993</v>
      </c>
      <c r="D179" s="47">
        <v>1054.90572</v>
      </c>
      <c r="F179" s="34">
        <v>980.01128800000004</v>
      </c>
    </row>
    <row r="180" spans="1:6" x14ac:dyDescent="0.3">
      <c r="A180" s="7">
        <v>44670</v>
      </c>
      <c r="B180" s="7">
        <v>45658</v>
      </c>
      <c r="C180" s="46">
        <v>8.8333999999999993</v>
      </c>
      <c r="D180" s="47">
        <v>1055.2601279999999</v>
      </c>
      <c r="F180" s="34">
        <v>980.33943299999999</v>
      </c>
    </row>
    <row r="181" spans="1:6" x14ac:dyDescent="0.3">
      <c r="A181" s="7">
        <v>44671</v>
      </c>
      <c r="B181" s="7">
        <v>45658</v>
      </c>
      <c r="C181" s="46">
        <v>8.8333999999999993</v>
      </c>
      <c r="D181" s="47">
        <v>1055.6146550000001</v>
      </c>
      <c r="F181" s="34">
        <v>979.95972500000005</v>
      </c>
    </row>
    <row r="182" spans="1:6" x14ac:dyDescent="0.3">
      <c r="A182" s="7">
        <v>44673</v>
      </c>
      <c r="B182" s="7">
        <v>45658</v>
      </c>
      <c r="C182" s="46">
        <v>8.8333999999999993</v>
      </c>
      <c r="D182" s="47">
        <v>1055.9693010000001</v>
      </c>
      <c r="F182" s="34">
        <v>979.620271</v>
      </c>
    </row>
    <row r="183" spans="1:6" x14ac:dyDescent="0.3">
      <c r="A183" s="7">
        <v>44676</v>
      </c>
      <c r="B183" s="7">
        <v>45658</v>
      </c>
      <c r="C183" s="46">
        <v>8.8333999999999993</v>
      </c>
      <c r="D183" s="47">
        <v>1056.3240659999999</v>
      </c>
      <c r="F183" s="34">
        <v>983.19320600000003</v>
      </c>
    </row>
    <row r="184" spans="1:6" x14ac:dyDescent="0.3">
      <c r="A184" s="7">
        <v>44677</v>
      </c>
      <c r="B184" s="7">
        <v>45658</v>
      </c>
      <c r="C184" s="46">
        <v>8.8333999999999993</v>
      </c>
      <c r="D184" s="47">
        <v>1056.67895</v>
      </c>
      <c r="F184" s="34">
        <v>980.45613800000001</v>
      </c>
    </row>
    <row r="185" spans="1:6" x14ac:dyDescent="0.3">
      <c r="A185" s="7">
        <v>44678</v>
      </c>
      <c r="B185" s="7">
        <v>45658</v>
      </c>
      <c r="C185" s="46">
        <v>8.8333999999999993</v>
      </c>
      <c r="D185" s="47">
        <v>1057.033954</v>
      </c>
      <c r="F185" s="34">
        <v>983.46895199999994</v>
      </c>
    </row>
    <row r="186" spans="1:6" x14ac:dyDescent="0.3">
      <c r="A186" s="7">
        <v>44679</v>
      </c>
      <c r="B186" s="7">
        <v>45658</v>
      </c>
      <c r="C186" s="46">
        <v>8.8333999999999993</v>
      </c>
      <c r="D186" s="47">
        <v>1057.3890759999999</v>
      </c>
      <c r="F186" s="34">
        <v>983.46401000000003</v>
      </c>
    </row>
    <row r="187" spans="1:6" x14ac:dyDescent="0.3">
      <c r="A187" s="7">
        <v>44680</v>
      </c>
      <c r="B187" s="7">
        <v>45658</v>
      </c>
      <c r="C187" s="46">
        <v>8.8333999999999993</v>
      </c>
      <c r="D187" s="47">
        <v>1057.744318</v>
      </c>
      <c r="F187" s="34">
        <v>983.47094900000002</v>
      </c>
    </row>
    <row r="188" spans="1:6" x14ac:dyDescent="0.3">
      <c r="A188" s="7">
        <v>44683</v>
      </c>
      <c r="B188" s="7">
        <v>45658</v>
      </c>
      <c r="C188" s="46">
        <v>8.8333999999999993</v>
      </c>
      <c r="D188" s="47">
        <v>1058.09968</v>
      </c>
      <c r="F188" s="34">
        <v>981.11562200000003</v>
      </c>
    </row>
    <row r="189" spans="1:6" x14ac:dyDescent="0.3">
      <c r="A189" s="7">
        <v>44684</v>
      </c>
      <c r="B189" s="7">
        <v>45658</v>
      </c>
      <c r="C189" s="46">
        <v>8.8333999999999993</v>
      </c>
      <c r="D189" s="47">
        <v>1058.4551610000001</v>
      </c>
      <c r="F189" s="34">
        <v>981.432908</v>
      </c>
    </row>
    <row r="190" spans="1:6" x14ac:dyDescent="0.3">
      <c r="A190" s="7">
        <v>44685</v>
      </c>
      <c r="B190" s="7">
        <v>45658</v>
      </c>
      <c r="C190" s="46">
        <v>8.8333999999999993</v>
      </c>
      <c r="D190" s="47">
        <v>1058.810761</v>
      </c>
      <c r="F190" s="34">
        <v>984.394859</v>
      </c>
    </row>
    <row r="191" spans="1:6" x14ac:dyDescent="0.3">
      <c r="A191" s="7">
        <v>44686</v>
      </c>
      <c r="B191" s="7">
        <v>45658</v>
      </c>
      <c r="C191" s="46">
        <v>8.8333999999999993</v>
      </c>
      <c r="D191" s="47">
        <v>1059.166481</v>
      </c>
      <c r="F191" s="34">
        <v>979.33898199999999</v>
      </c>
    </row>
    <row r="192" spans="1:6" x14ac:dyDescent="0.3">
      <c r="A192" s="7">
        <v>44687</v>
      </c>
      <c r="B192" s="7">
        <v>45658</v>
      </c>
      <c r="C192" s="46">
        <v>8.8333999999999993</v>
      </c>
      <c r="D192" s="47">
        <v>1059.52232</v>
      </c>
      <c r="F192" s="34">
        <v>975.12321799999995</v>
      </c>
    </row>
    <row r="193" spans="1:6" x14ac:dyDescent="0.3">
      <c r="A193" s="7">
        <v>44690</v>
      </c>
      <c r="B193" s="7">
        <v>45658</v>
      </c>
      <c r="C193" s="46">
        <v>8.8333999999999993</v>
      </c>
      <c r="D193" s="47">
        <v>1059.8782779999999</v>
      </c>
      <c r="F193" s="34">
        <v>978.53550600000005</v>
      </c>
    </row>
    <row r="194" spans="1:6" x14ac:dyDescent="0.3">
      <c r="A194" s="7">
        <v>44691</v>
      </c>
      <c r="B194" s="7">
        <v>45658</v>
      </c>
      <c r="C194" s="46">
        <v>8.8333999999999993</v>
      </c>
      <c r="D194" s="47">
        <v>1060.234357</v>
      </c>
      <c r="F194" s="34">
        <v>981.61822600000005</v>
      </c>
    </row>
    <row r="195" spans="1:6" x14ac:dyDescent="0.3">
      <c r="A195" s="7">
        <v>44692</v>
      </c>
      <c r="B195" s="7">
        <v>45658</v>
      </c>
      <c r="C195" s="46">
        <v>8.8333999999999993</v>
      </c>
      <c r="D195" s="47">
        <v>1060.590555</v>
      </c>
      <c r="F195" s="34">
        <v>979.32276000000002</v>
      </c>
    </row>
    <row r="196" spans="1:6" x14ac:dyDescent="0.3">
      <c r="A196" s="7">
        <v>44693</v>
      </c>
      <c r="B196" s="7">
        <v>45658</v>
      </c>
      <c r="C196" s="46">
        <v>8.8333999999999993</v>
      </c>
      <c r="D196" s="47">
        <v>1060.946872</v>
      </c>
      <c r="F196" s="34">
        <v>978.30095700000004</v>
      </c>
    </row>
    <row r="197" spans="1:6" x14ac:dyDescent="0.3">
      <c r="A197" s="7">
        <v>44694</v>
      </c>
      <c r="B197" s="7">
        <v>45658</v>
      </c>
      <c r="C197" s="46">
        <v>8.8333999999999993</v>
      </c>
      <c r="D197" s="47">
        <v>1061.30331</v>
      </c>
      <c r="F197" s="34">
        <v>977.83305600000006</v>
      </c>
    </row>
    <row r="198" spans="1:6" x14ac:dyDescent="0.3">
      <c r="A198" s="7">
        <v>44697</v>
      </c>
      <c r="B198" s="7">
        <v>45658</v>
      </c>
      <c r="C198" s="46">
        <v>8.8333999999999993</v>
      </c>
      <c r="D198" s="47">
        <v>1061.6598670000001</v>
      </c>
      <c r="F198" s="34">
        <v>980.49766799999998</v>
      </c>
    </row>
    <row r="199" spans="1:6" x14ac:dyDescent="0.3">
      <c r="A199" s="7">
        <v>44698</v>
      </c>
      <c r="B199" s="7">
        <v>45658</v>
      </c>
      <c r="C199" s="46">
        <v>8.8333999999999993</v>
      </c>
      <c r="D199" s="47">
        <v>1062.0165440000001</v>
      </c>
      <c r="F199" s="34">
        <v>982.05323399999997</v>
      </c>
    </row>
    <row r="200" spans="1:6" x14ac:dyDescent="0.3">
      <c r="A200" s="7">
        <v>44699</v>
      </c>
      <c r="B200" s="7">
        <v>45658</v>
      </c>
      <c r="C200" s="46">
        <v>8.8333999999999993</v>
      </c>
      <c r="D200" s="47">
        <v>1062.3733400000001</v>
      </c>
      <c r="F200" s="34">
        <v>982.91048799999999</v>
      </c>
    </row>
    <row r="201" spans="1:6" x14ac:dyDescent="0.3">
      <c r="A201" s="7">
        <v>44700</v>
      </c>
      <c r="B201" s="7">
        <v>45658</v>
      </c>
      <c r="C201" s="46">
        <v>8.8333999999999993</v>
      </c>
      <c r="D201" s="47">
        <v>1062.7302569999999</v>
      </c>
      <c r="F201" s="34">
        <v>986.37255800000003</v>
      </c>
    </row>
    <row r="202" spans="1:6" x14ac:dyDescent="0.3">
      <c r="A202" s="7">
        <v>44701</v>
      </c>
      <c r="B202" s="7">
        <v>45658</v>
      </c>
      <c r="C202" s="46">
        <v>8.8333999999999993</v>
      </c>
      <c r="D202" s="47">
        <v>1063.087293</v>
      </c>
      <c r="F202" s="34">
        <v>988.58085600000004</v>
      </c>
    </row>
    <row r="203" spans="1:6" x14ac:dyDescent="0.3">
      <c r="A203" s="7">
        <v>44704</v>
      </c>
      <c r="B203" s="7">
        <v>45658</v>
      </c>
      <c r="C203" s="46">
        <v>8.8333999999999993</v>
      </c>
      <c r="D203" s="47">
        <v>1063.44445</v>
      </c>
      <c r="F203" s="34">
        <v>990.23257100000001</v>
      </c>
    </row>
    <row r="204" spans="1:6" x14ac:dyDescent="0.3">
      <c r="A204" s="7">
        <v>44705</v>
      </c>
      <c r="B204" s="7">
        <v>45658</v>
      </c>
      <c r="C204" s="46">
        <v>8.8333999999999993</v>
      </c>
      <c r="D204" s="47">
        <v>1063.8017259999999</v>
      </c>
      <c r="F204" s="34">
        <v>986.26056900000003</v>
      </c>
    </row>
    <row r="205" spans="1:6" x14ac:dyDescent="0.3">
      <c r="A205" s="7">
        <v>44706</v>
      </c>
      <c r="B205" s="7">
        <v>45658</v>
      </c>
      <c r="C205" s="46">
        <v>8.8333999999999993</v>
      </c>
      <c r="D205" s="47">
        <v>1064.1591229999999</v>
      </c>
      <c r="F205" s="34">
        <v>986.16486899999995</v>
      </c>
    </row>
    <row r="206" spans="1:6" x14ac:dyDescent="0.3">
      <c r="A206" s="7">
        <v>44707</v>
      </c>
      <c r="B206" s="7">
        <v>45658</v>
      </c>
      <c r="C206" s="46">
        <v>8.8333999999999993</v>
      </c>
      <c r="D206" s="47">
        <v>1064.5166389999999</v>
      </c>
      <c r="F206" s="34">
        <v>990.67910400000005</v>
      </c>
    </row>
    <row r="207" spans="1:6" x14ac:dyDescent="0.3">
      <c r="A207" s="7">
        <v>44708</v>
      </c>
      <c r="B207" s="7">
        <v>45658</v>
      </c>
      <c r="C207" s="46">
        <v>8.8333999999999993</v>
      </c>
      <c r="D207" s="47">
        <v>1064.874276</v>
      </c>
      <c r="F207" s="34">
        <v>990.12259700000004</v>
      </c>
    </row>
    <row r="208" spans="1:6" x14ac:dyDescent="0.3">
      <c r="A208" s="7">
        <v>44711</v>
      </c>
      <c r="B208" s="7">
        <v>45658</v>
      </c>
      <c r="C208" s="46">
        <v>8.8333999999999993</v>
      </c>
      <c r="D208" s="47">
        <v>1065.232033</v>
      </c>
      <c r="F208" s="34">
        <v>985.30783699999995</v>
      </c>
    </row>
    <row r="209" spans="1:6" x14ac:dyDescent="0.3">
      <c r="A209" s="7">
        <v>44712</v>
      </c>
      <c r="B209" s="7">
        <v>45658</v>
      </c>
      <c r="C209" s="46">
        <v>8.8333999999999993</v>
      </c>
      <c r="D209" s="47">
        <v>1065.5899099999999</v>
      </c>
      <c r="F209" s="34">
        <v>988.30824299999995</v>
      </c>
    </row>
    <row r="210" spans="1:6" x14ac:dyDescent="0.3">
      <c r="A210" s="7">
        <v>44713</v>
      </c>
      <c r="B210" s="7">
        <v>45658</v>
      </c>
      <c r="C210" s="46">
        <v>8.8333999999999993</v>
      </c>
      <c r="D210" s="47">
        <v>1065.947907</v>
      </c>
      <c r="F210" s="34">
        <v>986.64271199999996</v>
      </c>
    </row>
    <row r="211" spans="1:6" x14ac:dyDescent="0.3">
      <c r="A211" s="7">
        <v>44714</v>
      </c>
      <c r="B211" s="7">
        <v>45658</v>
      </c>
      <c r="C211" s="46">
        <v>8.8333999999999993</v>
      </c>
      <c r="D211" s="47">
        <v>1066.306024</v>
      </c>
      <c r="F211" s="34">
        <v>985.56891800000005</v>
      </c>
    </row>
    <row r="212" spans="1:6" x14ac:dyDescent="0.3">
      <c r="A212" s="7">
        <v>44715</v>
      </c>
      <c r="B212" s="7">
        <v>45658</v>
      </c>
      <c r="C212" s="46">
        <v>8.8333999999999993</v>
      </c>
      <c r="D212" s="47">
        <v>1066.664262</v>
      </c>
      <c r="F212" s="34">
        <v>986.492617</v>
      </c>
    </row>
    <row r="213" spans="1:6" x14ac:dyDescent="0.3">
      <c r="A213" s="7">
        <v>44718</v>
      </c>
      <c r="B213" s="7">
        <v>45658</v>
      </c>
      <c r="C213" s="46">
        <v>8.8333999999999993</v>
      </c>
      <c r="D213" s="47">
        <v>1067.02262</v>
      </c>
      <c r="F213" s="34">
        <v>986.74958700000002</v>
      </c>
    </row>
    <row r="214" spans="1:6" x14ac:dyDescent="0.3">
      <c r="A214" s="7">
        <v>44719</v>
      </c>
      <c r="B214" s="7">
        <v>45658</v>
      </c>
      <c r="C214" s="46">
        <v>8.8333999999999993</v>
      </c>
      <c r="D214" s="47">
        <v>1067.3810989999999</v>
      </c>
      <c r="F214" s="34">
        <v>984.063267</v>
      </c>
    </row>
    <row r="215" spans="1:6" x14ac:dyDescent="0.3">
      <c r="A215" s="7">
        <v>44720</v>
      </c>
      <c r="B215" s="7">
        <v>45658</v>
      </c>
      <c r="C215" s="46">
        <v>8.8333999999999993</v>
      </c>
      <c r="D215" s="47">
        <v>1067.7396980000001</v>
      </c>
      <c r="F215" s="34">
        <v>984.17761599999994</v>
      </c>
    </row>
    <row r="216" spans="1:6" x14ac:dyDescent="0.3">
      <c r="A216" s="7">
        <v>44721</v>
      </c>
      <c r="B216" s="7">
        <v>45658</v>
      </c>
      <c r="C216" s="46">
        <v>8.8333999999999993</v>
      </c>
      <c r="D216" s="47">
        <v>1068.0984169999999</v>
      </c>
      <c r="F216" s="34">
        <v>988.49572000000001</v>
      </c>
    </row>
    <row r="217" spans="1:6" x14ac:dyDescent="0.3">
      <c r="A217" s="7">
        <v>44722</v>
      </c>
      <c r="B217" s="7">
        <v>45658</v>
      </c>
      <c r="C217" s="46">
        <v>8.8333999999999993</v>
      </c>
      <c r="D217" s="47">
        <v>1068.457257</v>
      </c>
      <c r="F217" s="34">
        <v>988.91182900000001</v>
      </c>
    </row>
    <row r="218" spans="1:6" x14ac:dyDescent="0.3">
      <c r="A218" s="7">
        <v>44725</v>
      </c>
      <c r="B218" s="7">
        <v>45658</v>
      </c>
      <c r="C218" s="46">
        <v>8.8333999999999993</v>
      </c>
      <c r="D218" s="47">
        <v>1068.8162179999999</v>
      </c>
      <c r="F218" s="34">
        <v>984.53463699999998</v>
      </c>
    </row>
    <row r="219" spans="1:6" x14ac:dyDescent="0.3">
      <c r="A219" s="7">
        <v>44726</v>
      </c>
      <c r="B219" s="7">
        <v>45658</v>
      </c>
      <c r="C219" s="46">
        <v>8.8333999999999993</v>
      </c>
      <c r="D219" s="47">
        <v>1069.175299</v>
      </c>
      <c r="F219" s="34">
        <v>978.39877899999999</v>
      </c>
    </row>
    <row r="220" spans="1:6" x14ac:dyDescent="0.3">
      <c r="A220" s="7">
        <v>44727</v>
      </c>
      <c r="B220" s="7">
        <v>45658</v>
      </c>
      <c r="C220" s="46">
        <v>8.8333999999999993</v>
      </c>
      <c r="D220" s="47">
        <v>1069.5345010000001</v>
      </c>
      <c r="F220" s="34">
        <v>985.95268299999998</v>
      </c>
    </row>
    <row r="221" spans="1:6" x14ac:dyDescent="0.3">
      <c r="A221" s="7">
        <v>44729</v>
      </c>
      <c r="B221" s="7">
        <v>45658</v>
      </c>
      <c r="C221" s="46">
        <v>8.8333999999999993</v>
      </c>
      <c r="D221" s="47">
        <v>1069.8938230000001</v>
      </c>
      <c r="F221" s="34">
        <v>990.81760899999995</v>
      </c>
    </row>
    <row r="222" spans="1:6" x14ac:dyDescent="0.3">
      <c r="A222" s="7">
        <v>44732</v>
      </c>
      <c r="B222" s="7">
        <v>45658</v>
      </c>
      <c r="C222" s="46">
        <v>8.8333999999999993</v>
      </c>
      <c r="D222" s="47">
        <v>1070.2532659999999</v>
      </c>
      <c r="F222" s="34">
        <v>992.23384499999997</v>
      </c>
    </row>
    <row r="223" spans="1:6" x14ac:dyDescent="0.3">
      <c r="A223" s="7">
        <v>44733</v>
      </c>
      <c r="B223" s="7">
        <v>45658</v>
      </c>
      <c r="C223" s="46">
        <v>8.8333999999999993</v>
      </c>
      <c r="D223" s="47">
        <v>1070.61283</v>
      </c>
      <c r="F223" s="34">
        <v>992.57897600000001</v>
      </c>
    </row>
    <row r="224" spans="1:6" x14ac:dyDescent="0.3">
      <c r="A224" s="7">
        <v>44734</v>
      </c>
      <c r="B224" s="7">
        <v>45658</v>
      </c>
      <c r="C224" s="46">
        <v>8.8333999999999993</v>
      </c>
      <c r="D224" s="47">
        <v>1070.9725149999999</v>
      </c>
      <c r="F224" s="34">
        <v>995.89759400000003</v>
      </c>
    </row>
    <row r="225" spans="1:6" x14ac:dyDescent="0.3">
      <c r="A225" s="7">
        <v>44735</v>
      </c>
      <c r="B225" s="7">
        <v>45658</v>
      </c>
      <c r="C225" s="46">
        <v>8.8333999999999993</v>
      </c>
      <c r="D225" s="47">
        <v>1071.3323210000001</v>
      </c>
      <c r="F225" s="34">
        <v>997.96029399999998</v>
      </c>
    </row>
    <row r="226" spans="1:6" x14ac:dyDescent="0.3">
      <c r="A226" s="7">
        <v>44736</v>
      </c>
      <c r="B226" s="7">
        <v>45658</v>
      </c>
      <c r="C226" s="46">
        <v>8.8333999999999993</v>
      </c>
      <c r="D226" s="47">
        <v>1071.692247</v>
      </c>
      <c r="F226" s="34">
        <v>992.78262700000005</v>
      </c>
    </row>
    <row r="227" spans="1:6" x14ac:dyDescent="0.3">
      <c r="A227" s="7">
        <v>44739</v>
      </c>
      <c r="B227" s="7">
        <v>45658</v>
      </c>
      <c r="C227" s="46">
        <v>8.8333999999999993</v>
      </c>
      <c r="D227" s="47">
        <v>1072.0522940000001</v>
      </c>
      <c r="F227" s="34">
        <v>992.65067699999997</v>
      </c>
    </row>
    <row r="228" spans="1:6" x14ac:dyDescent="0.3">
      <c r="A228" s="7">
        <v>44740</v>
      </c>
      <c r="B228" s="7">
        <v>45658</v>
      </c>
      <c r="C228" s="46">
        <v>8.8333999999999993</v>
      </c>
      <c r="D228" s="47">
        <v>1072.4124629999999</v>
      </c>
      <c r="F228" s="34">
        <v>987.15618700000005</v>
      </c>
    </row>
    <row r="229" spans="1:6" x14ac:dyDescent="0.3">
      <c r="A229" s="7">
        <v>44741</v>
      </c>
      <c r="B229" s="7">
        <v>45658</v>
      </c>
      <c r="C229" s="46">
        <v>8.8333999999999993</v>
      </c>
      <c r="D229" s="47">
        <v>1072.7727520000001</v>
      </c>
      <c r="F229" s="34">
        <v>987.66332399999999</v>
      </c>
    </row>
    <row r="230" spans="1:6" x14ac:dyDescent="0.3">
      <c r="A230" s="7">
        <v>44742</v>
      </c>
      <c r="B230" s="7">
        <v>45658</v>
      </c>
      <c r="C230" s="46">
        <v>8.8333999999999993</v>
      </c>
      <c r="D230" s="47">
        <v>1073.1331620000001</v>
      </c>
      <c r="F230" s="34">
        <v>991.17338700000005</v>
      </c>
    </row>
    <row r="231" spans="1:6" x14ac:dyDescent="0.3">
      <c r="A231" s="7">
        <v>44743</v>
      </c>
      <c r="B231" s="7">
        <v>45658</v>
      </c>
      <c r="C231" s="46">
        <v>8.8333999999999993</v>
      </c>
      <c r="D231" s="47">
        <v>1024.6848440000001</v>
      </c>
      <c r="F231" s="34">
        <v>944.61608799999999</v>
      </c>
    </row>
    <row r="232" spans="1:6" x14ac:dyDescent="0.3">
      <c r="A232" s="7">
        <v>44746</v>
      </c>
      <c r="B232" s="7">
        <v>45658</v>
      </c>
      <c r="C232" s="46">
        <v>8.8333999999999993</v>
      </c>
      <c r="D232" s="47">
        <v>1025.0290990000001</v>
      </c>
      <c r="F232" s="34">
        <v>943.04545900000005</v>
      </c>
    </row>
    <row r="233" spans="1:6" x14ac:dyDescent="0.3">
      <c r="A233" s="7">
        <v>44747</v>
      </c>
      <c r="B233" s="7">
        <v>45658</v>
      </c>
      <c r="C233" s="46">
        <v>8.8333999999999993</v>
      </c>
      <c r="D233" s="47">
        <v>1025.3734690000001</v>
      </c>
      <c r="F233" s="34">
        <v>941.40755200000001</v>
      </c>
    </row>
    <row r="234" spans="1:6" x14ac:dyDescent="0.3">
      <c r="A234" s="7">
        <v>44748</v>
      </c>
      <c r="B234" s="7">
        <v>45658</v>
      </c>
      <c r="C234" s="46">
        <v>8.8333999999999993</v>
      </c>
      <c r="D234" s="47">
        <v>1025.7179550000001</v>
      </c>
      <c r="F234" s="34">
        <v>941.27998100000002</v>
      </c>
    </row>
    <row r="235" spans="1:6" x14ac:dyDescent="0.3">
      <c r="A235" s="7">
        <v>44749</v>
      </c>
      <c r="B235" s="7">
        <v>45658</v>
      </c>
      <c r="C235" s="46">
        <v>8.8333999999999993</v>
      </c>
      <c r="D235" s="47">
        <v>1026.062557</v>
      </c>
      <c r="F235" s="34">
        <v>943.44837700000005</v>
      </c>
    </row>
    <row r="236" spans="1:6" x14ac:dyDescent="0.3">
      <c r="A236" s="7">
        <v>44750</v>
      </c>
      <c r="B236" s="7">
        <v>45658</v>
      </c>
      <c r="C236" s="46">
        <v>8.8333999999999993</v>
      </c>
      <c r="D236" s="47">
        <v>1026.4072739999999</v>
      </c>
      <c r="F236" s="34">
        <v>940.85014100000001</v>
      </c>
    </row>
    <row r="237" spans="1:6" x14ac:dyDescent="0.3">
      <c r="A237" s="7">
        <v>44753</v>
      </c>
      <c r="B237" s="7">
        <v>45658</v>
      </c>
      <c r="C237" s="46">
        <v>8.8333999999999993</v>
      </c>
      <c r="D237" s="47">
        <v>1026.7521079999999</v>
      </c>
      <c r="F237" s="34">
        <v>936.47041200000001</v>
      </c>
    </row>
    <row r="238" spans="1:6" x14ac:dyDescent="0.3">
      <c r="A238" s="7">
        <v>44754</v>
      </c>
      <c r="B238" s="7">
        <v>45658</v>
      </c>
      <c r="C238" s="46">
        <v>8.8333999999999993</v>
      </c>
      <c r="D238" s="47">
        <v>1027.0970569999999</v>
      </c>
      <c r="F238" s="34">
        <v>940.41233699999998</v>
      </c>
    </row>
    <row r="239" spans="1:6" x14ac:dyDescent="0.3">
      <c r="A239" s="7">
        <v>44755</v>
      </c>
      <c r="B239" s="7">
        <v>45658</v>
      </c>
      <c r="C239" s="46">
        <v>8.8333999999999993</v>
      </c>
      <c r="D239" s="47">
        <v>1027.4421219999999</v>
      </c>
      <c r="F239" s="34">
        <v>940.22441800000001</v>
      </c>
    </row>
    <row r="240" spans="1:6" x14ac:dyDescent="0.3">
      <c r="A240" s="7">
        <v>44756</v>
      </c>
      <c r="B240" s="7">
        <v>45658</v>
      </c>
      <c r="C240" s="46">
        <v>8.8333999999999993</v>
      </c>
      <c r="D240" s="47">
        <v>1027.7873030000001</v>
      </c>
      <c r="F240" s="34">
        <v>938.68046200000003</v>
      </c>
    </row>
    <row r="241" spans="1:6" x14ac:dyDescent="0.3">
      <c r="A241" s="7">
        <v>44757</v>
      </c>
      <c r="B241" s="7">
        <v>45658</v>
      </c>
      <c r="C241" s="46">
        <v>8.8333999999999993</v>
      </c>
      <c r="D241" s="47">
        <v>1028.1325999999999</v>
      </c>
      <c r="F241" s="34">
        <v>940.62582099999997</v>
      </c>
    </row>
    <row r="242" spans="1:6" x14ac:dyDescent="0.3">
      <c r="A242" s="7">
        <v>44760</v>
      </c>
      <c r="B242" s="7">
        <v>45658</v>
      </c>
      <c r="C242" s="46">
        <v>8.8333999999999993</v>
      </c>
      <c r="D242" s="47">
        <v>1028.4780129999999</v>
      </c>
      <c r="F242" s="34">
        <v>936.78894600000001</v>
      </c>
    </row>
    <row r="243" spans="1:6" x14ac:dyDescent="0.3">
      <c r="A243" s="7">
        <v>44761</v>
      </c>
      <c r="B243" s="7">
        <v>45658</v>
      </c>
      <c r="C243" s="46">
        <v>8.8333999999999993</v>
      </c>
      <c r="D243" s="47">
        <v>1028.8235420000001</v>
      </c>
      <c r="F243" s="34">
        <v>935.60229500000003</v>
      </c>
    </row>
    <row r="244" spans="1:6" x14ac:dyDescent="0.3">
      <c r="A244" s="7">
        <v>44762</v>
      </c>
      <c r="B244" s="7">
        <v>45658</v>
      </c>
      <c r="C244" s="46">
        <v>8.8333999999999993</v>
      </c>
      <c r="D244" s="47">
        <v>1029.169187</v>
      </c>
      <c r="F244" s="34">
        <v>937.95532200000002</v>
      </c>
    </row>
    <row r="245" spans="1:6" x14ac:dyDescent="0.3">
      <c r="A245" s="7">
        <v>44763</v>
      </c>
      <c r="B245" s="7">
        <v>45658</v>
      </c>
      <c r="C245" s="46">
        <v>8.8333999999999993</v>
      </c>
      <c r="D245" s="47">
        <v>1029.514948</v>
      </c>
      <c r="F245" s="34">
        <v>935.79168300000003</v>
      </c>
    </row>
    <row r="246" spans="1:6" x14ac:dyDescent="0.3">
      <c r="A246" s="7">
        <v>44764</v>
      </c>
      <c r="B246" s="7">
        <v>45658</v>
      </c>
      <c r="C246" s="46">
        <v>8.8333999999999993</v>
      </c>
      <c r="D246" s="47">
        <v>1029.8608260000001</v>
      </c>
      <c r="F246" s="34">
        <v>940.36016900000004</v>
      </c>
    </row>
    <row r="247" spans="1:6" x14ac:dyDescent="0.3">
      <c r="A247" s="7">
        <v>44767</v>
      </c>
      <c r="B247" s="7">
        <v>45658</v>
      </c>
      <c r="C247" s="46">
        <v>8.8333999999999993</v>
      </c>
      <c r="D247" s="47">
        <v>1030.206819</v>
      </c>
      <c r="F247" s="34">
        <v>942.43363399999998</v>
      </c>
    </row>
    <row r="248" spans="1:6" x14ac:dyDescent="0.3">
      <c r="A248" s="7">
        <v>44768</v>
      </c>
      <c r="B248" s="7">
        <v>45658</v>
      </c>
      <c r="C248" s="46">
        <v>8.8333999999999993</v>
      </c>
      <c r="D248" s="47">
        <v>1030.5529289999999</v>
      </c>
      <c r="F248" s="34">
        <v>942.62449700000002</v>
      </c>
    </row>
    <row r="249" spans="1:6" x14ac:dyDescent="0.3">
      <c r="A249" s="7">
        <v>44769</v>
      </c>
      <c r="B249" s="7">
        <v>45658</v>
      </c>
      <c r="C249" s="46">
        <v>8.8333999999999993</v>
      </c>
      <c r="D249" s="47">
        <v>1030.8991550000001</v>
      </c>
      <c r="F249" s="34">
        <v>945.48455300000001</v>
      </c>
    </row>
    <row r="250" spans="1:6" x14ac:dyDescent="0.3">
      <c r="A250" s="7">
        <v>44770</v>
      </c>
      <c r="B250" s="7">
        <v>45658</v>
      </c>
      <c r="C250" s="46">
        <v>8.8333999999999993</v>
      </c>
      <c r="D250" s="47">
        <v>1031.245498</v>
      </c>
      <c r="F250" s="34">
        <v>950.11647600000003</v>
      </c>
    </row>
    <row r="251" spans="1:6" x14ac:dyDescent="0.3">
      <c r="A251" s="7">
        <v>44771</v>
      </c>
      <c r="B251" s="7">
        <v>45658</v>
      </c>
      <c r="C251" s="46">
        <v>8.8333999999999993</v>
      </c>
      <c r="D251" s="47">
        <v>1031.5919570000001</v>
      </c>
      <c r="F251" s="34">
        <v>953.53130099999998</v>
      </c>
    </row>
    <row r="252" spans="1:6" x14ac:dyDescent="0.3">
      <c r="A252" s="7">
        <v>44774</v>
      </c>
      <c r="B252" s="7">
        <v>45658</v>
      </c>
      <c r="C252" s="46">
        <v>8.8333999999999993</v>
      </c>
      <c r="D252" s="47">
        <v>1031.9385319999999</v>
      </c>
      <c r="F252" s="34">
        <v>956.24508500000002</v>
      </c>
    </row>
    <row r="253" spans="1:6" x14ac:dyDescent="0.3">
      <c r="A253" s="7">
        <v>44775</v>
      </c>
      <c r="B253" s="7">
        <v>45658</v>
      </c>
      <c r="C253" s="46">
        <v>8.8333999999999993</v>
      </c>
      <c r="D253" s="47">
        <v>1032.2852230000001</v>
      </c>
      <c r="F253" s="34">
        <v>954.53219799999999</v>
      </c>
    </row>
    <row r="254" spans="1:6" x14ac:dyDescent="0.3">
      <c r="A254" s="7">
        <v>44776</v>
      </c>
      <c r="B254" s="7">
        <v>45658</v>
      </c>
      <c r="C254" s="46">
        <v>8.8333999999999993</v>
      </c>
      <c r="D254" s="47">
        <v>1032.632032</v>
      </c>
      <c r="F254" s="34">
        <v>957.98685899999998</v>
      </c>
    </row>
    <row r="255" spans="1:6" x14ac:dyDescent="0.3">
      <c r="A255" s="7">
        <v>44777</v>
      </c>
      <c r="B255" s="7">
        <v>45658</v>
      </c>
      <c r="C255" s="46">
        <v>8.8333999999999993</v>
      </c>
      <c r="D255" s="47">
        <v>1032.9789559999999</v>
      </c>
      <c r="F255" s="34">
        <v>966.08529199999998</v>
      </c>
    </row>
    <row r="256" spans="1:6" x14ac:dyDescent="0.3">
      <c r="A256" s="7">
        <v>44778</v>
      </c>
      <c r="B256" s="7">
        <v>45658</v>
      </c>
      <c r="C256" s="46">
        <v>8.8333999999999993</v>
      </c>
      <c r="D256" s="47">
        <v>1033.3259969999999</v>
      </c>
      <c r="F256" s="34">
        <v>966.54820199999995</v>
      </c>
    </row>
    <row r="257" spans="1:6" x14ac:dyDescent="0.3">
      <c r="A257" s="7">
        <v>44781</v>
      </c>
      <c r="B257" s="7">
        <v>45658</v>
      </c>
      <c r="C257" s="46">
        <v>8.8333999999999993</v>
      </c>
      <c r="D257" s="47">
        <v>1033.673155</v>
      </c>
      <c r="F257" s="34">
        <v>971.55166199999996</v>
      </c>
    </row>
    <row r="258" spans="1:6" x14ac:dyDescent="0.3">
      <c r="A258" s="7">
        <v>44782</v>
      </c>
      <c r="B258" s="7">
        <v>45658</v>
      </c>
      <c r="C258" s="46">
        <v>8.8333999999999993</v>
      </c>
      <c r="D258" s="47">
        <v>1034.02043</v>
      </c>
      <c r="F258" s="34">
        <v>970.97061900000006</v>
      </c>
    </row>
    <row r="259" spans="1:6" x14ac:dyDescent="0.3">
      <c r="A259" s="7">
        <v>44783</v>
      </c>
      <c r="B259" s="7">
        <v>45658</v>
      </c>
      <c r="C259" s="46">
        <v>8.8333999999999993</v>
      </c>
      <c r="D259" s="47">
        <v>1034.367821</v>
      </c>
      <c r="F259" s="34">
        <v>972.00272199999995</v>
      </c>
    </row>
    <row r="260" spans="1:6" x14ac:dyDescent="0.3">
      <c r="A260" s="7">
        <v>44784</v>
      </c>
      <c r="B260" s="7">
        <v>45658</v>
      </c>
      <c r="C260" s="46">
        <v>8.8333999999999993</v>
      </c>
      <c r="D260" s="47">
        <v>1034.715328</v>
      </c>
      <c r="F260" s="34">
        <v>970.98326999999995</v>
      </c>
    </row>
    <row r="261" spans="1:6" x14ac:dyDescent="0.3">
      <c r="A261" s="7">
        <v>44785</v>
      </c>
      <c r="B261" s="7">
        <v>45658</v>
      </c>
      <c r="C261" s="46">
        <v>8.8333999999999993</v>
      </c>
      <c r="D261" s="47">
        <v>1035.0629530000001</v>
      </c>
      <c r="F261" s="34">
        <v>974.433356</v>
      </c>
    </row>
    <row r="262" spans="1:6" x14ac:dyDescent="0.3">
      <c r="A262" s="7">
        <v>44788</v>
      </c>
      <c r="B262" s="7">
        <v>45658</v>
      </c>
      <c r="C262" s="46">
        <v>8.8333999999999993</v>
      </c>
      <c r="D262" s="47">
        <v>1035.4106939999999</v>
      </c>
      <c r="F262" s="34">
        <v>977.49470199999996</v>
      </c>
    </row>
    <row r="263" spans="1:6" x14ac:dyDescent="0.3">
      <c r="A263" s="7">
        <v>44789</v>
      </c>
      <c r="B263" s="7">
        <v>45658</v>
      </c>
      <c r="C263" s="46">
        <v>8.8333999999999993</v>
      </c>
      <c r="D263" s="47">
        <v>1035.7585529999999</v>
      </c>
      <c r="F263" s="34">
        <v>976.99478699999997</v>
      </c>
    </row>
    <row r="264" spans="1:6" x14ac:dyDescent="0.3">
      <c r="A264" s="7">
        <v>44790</v>
      </c>
      <c r="B264" s="7">
        <v>45658</v>
      </c>
      <c r="C264" s="46">
        <v>8.8333999999999993</v>
      </c>
      <c r="D264" s="47">
        <v>1036.106528</v>
      </c>
      <c r="F264" s="34">
        <v>974.08188500000006</v>
      </c>
    </row>
    <row r="265" spans="1:6" x14ac:dyDescent="0.3">
      <c r="A265" s="7">
        <v>44791</v>
      </c>
      <c r="B265" s="7">
        <v>45658</v>
      </c>
      <c r="C265" s="46">
        <v>8.8333999999999993</v>
      </c>
      <c r="D265" s="47">
        <v>1036.4546190000001</v>
      </c>
      <c r="F265" s="34">
        <v>971.65484600000002</v>
      </c>
    </row>
    <row r="266" spans="1:6" x14ac:dyDescent="0.3">
      <c r="A266" s="7">
        <v>44792</v>
      </c>
      <c r="B266" s="7">
        <v>45658</v>
      </c>
      <c r="C266" s="46">
        <v>8.8333999999999993</v>
      </c>
      <c r="D266" s="47">
        <v>1036.8028280000001</v>
      </c>
      <c r="F266" s="34">
        <v>969.98890200000005</v>
      </c>
    </row>
    <row r="267" spans="1:6" x14ac:dyDescent="0.3">
      <c r="A267" s="7">
        <v>44795</v>
      </c>
      <c r="B267" s="7">
        <v>45658</v>
      </c>
      <c r="C267" s="46">
        <v>8.8333999999999993</v>
      </c>
      <c r="D267" s="47">
        <v>1037.1511539999999</v>
      </c>
      <c r="F267" s="34">
        <v>971.14333999999997</v>
      </c>
    </row>
    <row r="268" spans="1:6" x14ac:dyDescent="0.3">
      <c r="A268" s="7">
        <v>44796</v>
      </c>
      <c r="B268" s="7">
        <v>45658</v>
      </c>
      <c r="C268" s="46">
        <v>8.8333999999999993</v>
      </c>
      <c r="D268" s="47">
        <v>1037.499597</v>
      </c>
      <c r="F268" s="34">
        <v>975.22114499999998</v>
      </c>
    </row>
    <row r="269" spans="1:6" x14ac:dyDescent="0.3">
      <c r="A269" s="7">
        <v>44797</v>
      </c>
      <c r="B269" s="7">
        <v>45658</v>
      </c>
      <c r="C269" s="46">
        <v>8.8333999999999993</v>
      </c>
      <c r="D269" s="47">
        <v>1037.8481569999999</v>
      </c>
      <c r="F269" s="34">
        <v>973.55780500000003</v>
      </c>
    </row>
    <row r="270" spans="1:6" x14ac:dyDescent="0.3">
      <c r="A270" s="7">
        <v>44798</v>
      </c>
      <c r="B270" s="7">
        <v>45658</v>
      </c>
      <c r="C270" s="46">
        <v>8.8333999999999993</v>
      </c>
      <c r="D270" s="47">
        <v>1038.1968340000001</v>
      </c>
      <c r="F270" s="34">
        <v>971.03072699999996</v>
      </c>
    </row>
    <row r="271" spans="1:6" x14ac:dyDescent="0.3">
      <c r="A271" s="7">
        <v>44799</v>
      </c>
      <c r="B271" s="7">
        <v>45658</v>
      </c>
      <c r="C271" s="46">
        <v>8.8333999999999993</v>
      </c>
      <c r="D271" s="47">
        <v>1038.5456280000001</v>
      </c>
      <c r="F271" s="34">
        <v>973.87426400000004</v>
      </c>
    </row>
    <row r="272" spans="1:6" x14ac:dyDescent="0.3">
      <c r="A272" s="7">
        <v>44802</v>
      </c>
      <c r="B272" s="7">
        <v>45658</v>
      </c>
      <c r="C272" s="46">
        <v>8.8333999999999993</v>
      </c>
      <c r="D272" s="47">
        <v>1038.89454</v>
      </c>
      <c r="F272" s="34">
        <v>972.16190500000005</v>
      </c>
    </row>
    <row r="273" spans="1:6" x14ac:dyDescent="0.3">
      <c r="A273" s="7">
        <v>44803</v>
      </c>
      <c r="B273" s="7">
        <v>45658</v>
      </c>
      <c r="C273" s="46">
        <v>8.8333999999999993</v>
      </c>
      <c r="D273" s="47">
        <v>1039.2435680000001</v>
      </c>
      <c r="F273" s="34">
        <v>973.13480900000002</v>
      </c>
    </row>
    <row r="274" spans="1:6" x14ac:dyDescent="0.3">
      <c r="A274" s="7">
        <v>44804</v>
      </c>
      <c r="B274" s="7">
        <v>45658</v>
      </c>
      <c r="C274" s="46">
        <v>8.8333999999999993</v>
      </c>
      <c r="D274" s="47">
        <v>1039.5927139999999</v>
      </c>
      <c r="F274" s="34">
        <v>975.67994299999998</v>
      </c>
    </row>
    <row r="275" spans="1:6" x14ac:dyDescent="0.3">
      <c r="A275" s="7">
        <v>44805</v>
      </c>
      <c r="B275" s="7">
        <v>45658</v>
      </c>
      <c r="C275" s="46">
        <v>8.8333999999999993</v>
      </c>
      <c r="D275" s="47">
        <v>1039.941977</v>
      </c>
      <c r="F275" s="34">
        <v>979.96040300000004</v>
      </c>
    </row>
    <row r="276" spans="1:6" x14ac:dyDescent="0.3">
      <c r="A276" s="7">
        <v>44806</v>
      </c>
      <c r="B276" s="7">
        <v>45658</v>
      </c>
      <c r="C276" s="46">
        <v>8.8333999999999993</v>
      </c>
      <c r="D276" s="47">
        <v>1040.2913579999999</v>
      </c>
      <c r="F276" s="34">
        <v>981.33330799999999</v>
      </c>
    </row>
    <row r="277" spans="1:6" x14ac:dyDescent="0.3">
      <c r="A277" s="7">
        <v>44809</v>
      </c>
      <c r="B277" s="7">
        <v>45658</v>
      </c>
      <c r="C277" s="46">
        <v>8.8333999999999993</v>
      </c>
      <c r="D277" s="47">
        <v>1040.640856</v>
      </c>
      <c r="F277" s="34">
        <v>982.07022500000005</v>
      </c>
    </row>
    <row r="278" spans="1:6" x14ac:dyDescent="0.3">
      <c r="A278" s="7">
        <v>44810</v>
      </c>
      <c r="B278" s="7">
        <v>45658</v>
      </c>
      <c r="C278" s="46">
        <v>8.8333999999999993</v>
      </c>
      <c r="D278" s="47">
        <v>1040.9904710000001</v>
      </c>
      <c r="F278" s="34">
        <v>978.12822900000003</v>
      </c>
    </row>
    <row r="279" spans="1:6" x14ac:dyDescent="0.3">
      <c r="A279" s="7">
        <v>44812</v>
      </c>
      <c r="B279" s="7">
        <v>45658</v>
      </c>
      <c r="C279" s="46">
        <v>8.8333999999999993</v>
      </c>
      <c r="D279" s="47">
        <v>1041.3402040000001</v>
      </c>
      <c r="F279" s="34">
        <v>981.72209899999996</v>
      </c>
    </row>
    <row r="280" spans="1:6" x14ac:dyDescent="0.3">
      <c r="A280" s="7">
        <v>44813</v>
      </c>
      <c r="B280" s="7">
        <v>45658</v>
      </c>
      <c r="C280" s="46">
        <v>8.8333999999999993</v>
      </c>
      <c r="D280" s="47">
        <v>1041.6900539999999</v>
      </c>
      <c r="F280" s="34">
        <v>984.38017000000002</v>
      </c>
    </row>
    <row r="281" spans="1:6" x14ac:dyDescent="0.3">
      <c r="A281" s="7">
        <v>44816</v>
      </c>
      <c r="B281" s="7">
        <v>45658</v>
      </c>
      <c r="C281" s="46">
        <v>8.8333999999999993</v>
      </c>
      <c r="D281" s="47">
        <v>1042.0400219999999</v>
      </c>
      <c r="F281" s="34">
        <v>983.37796900000001</v>
      </c>
    </row>
    <row r="282" spans="1:6" x14ac:dyDescent="0.3">
      <c r="A282" s="7">
        <v>44817</v>
      </c>
      <c r="B282" s="7">
        <v>45658</v>
      </c>
      <c r="C282" s="46">
        <v>8.8333999999999993</v>
      </c>
      <c r="D282" s="47">
        <v>1042.3901069999999</v>
      </c>
      <c r="F282" s="34">
        <v>980.560024</v>
      </c>
    </row>
    <row r="283" spans="1:6" x14ac:dyDescent="0.3">
      <c r="A283" s="7">
        <v>44818</v>
      </c>
      <c r="B283" s="7">
        <v>45658</v>
      </c>
      <c r="C283" s="46">
        <v>8.8333999999999993</v>
      </c>
      <c r="D283" s="47">
        <v>1042.7403099999999</v>
      </c>
      <c r="F283" s="34">
        <v>980.63748899999996</v>
      </c>
    </row>
    <row r="284" spans="1:6" x14ac:dyDescent="0.3">
      <c r="A284" s="7">
        <v>44819</v>
      </c>
      <c r="B284" s="7">
        <v>45658</v>
      </c>
      <c r="C284" s="46">
        <v>8.8333999999999993</v>
      </c>
      <c r="D284" s="47">
        <v>1043.090631</v>
      </c>
      <c r="F284" s="34">
        <v>978.33081400000003</v>
      </c>
    </row>
    <row r="285" spans="1:6" x14ac:dyDescent="0.3">
      <c r="A285" s="7">
        <v>44820</v>
      </c>
      <c r="B285" s="7">
        <v>45658</v>
      </c>
      <c r="C285" s="46">
        <v>8.8333999999999993</v>
      </c>
      <c r="D285" s="47">
        <v>1043.441069</v>
      </c>
      <c r="F285" s="34">
        <v>979.65207699999996</v>
      </c>
    </row>
    <row r="286" spans="1:6" x14ac:dyDescent="0.3">
      <c r="A286" s="7">
        <v>44823</v>
      </c>
      <c r="B286" s="7">
        <v>45658</v>
      </c>
      <c r="C286" s="46">
        <v>8.8333999999999993</v>
      </c>
      <c r="D286" s="47">
        <v>1043.7916250000001</v>
      </c>
      <c r="F286" s="34">
        <v>981.65660700000001</v>
      </c>
    </row>
    <row r="287" spans="1:6" x14ac:dyDescent="0.3">
      <c r="A287" s="7">
        <v>44824</v>
      </c>
      <c r="B287" s="7">
        <v>45658</v>
      </c>
      <c r="C287" s="46">
        <v>8.8333999999999993</v>
      </c>
      <c r="D287" s="47">
        <v>1044.1422990000001</v>
      </c>
      <c r="F287" s="34">
        <v>982.42398900000001</v>
      </c>
    </row>
    <row r="288" spans="1:6" x14ac:dyDescent="0.3">
      <c r="A288" s="7">
        <v>44825</v>
      </c>
      <c r="B288" s="7">
        <v>45658</v>
      </c>
      <c r="C288" s="46">
        <v>8.8333999999999993</v>
      </c>
      <c r="D288" s="47">
        <v>1044.493091</v>
      </c>
      <c r="F288" s="34">
        <v>986.10896300000002</v>
      </c>
    </row>
    <row r="289" spans="1:6" x14ac:dyDescent="0.3">
      <c r="A289" s="7">
        <v>44826</v>
      </c>
      <c r="B289" s="7">
        <v>45658</v>
      </c>
      <c r="C289" s="46">
        <v>8.8333999999999993</v>
      </c>
      <c r="D289" s="47">
        <v>1044.8440000000001</v>
      </c>
      <c r="F289" s="34">
        <v>991.11381700000004</v>
      </c>
    </row>
    <row r="290" spans="1:6" x14ac:dyDescent="0.3">
      <c r="A290" s="7">
        <v>44827</v>
      </c>
      <c r="B290" s="7">
        <v>45658</v>
      </c>
      <c r="C290" s="46">
        <v>8.8333999999999993</v>
      </c>
      <c r="D290" s="47">
        <v>1045.195027</v>
      </c>
      <c r="F290" s="34">
        <v>988.99445600000001</v>
      </c>
    </row>
    <row r="291" spans="1:6" x14ac:dyDescent="0.3">
      <c r="A291" s="7">
        <v>44830</v>
      </c>
      <c r="B291" s="7">
        <v>45658</v>
      </c>
      <c r="C291" s="46">
        <v>8.8333999999999993</v>
      </c>
      <c r="D291" s="47">
        <v>1045.546173</v>
      </c>
      <c r="F291" s="34">
        <v>985.69334100000003</v>
      </c>
    </row>
    <row r="292" spans="1:6" x14ac:dyDescent="0.3">
      <c r="A292" s="7">
        <v>44831</v>
      </c>
      <c r="B292" s="7">
        <v>45658</v>
      </c>
      <c r="C292" s="46">
        <v>8.8333999999999993</v>
      </c>
      <c r="D292" s="47">
        <v>1045.897436</v>
      </c>
      <c r="F292" s="34">
        <v>990.46682699999997</v>
      </c>
    </row>
    <row r="293" spans="1:6" x14ac:dyDescent="0.3">
      <c r="A293" s="7">
        <v>44832</v>
      </c>
      <c r="B293" s="7">
        <v>45658</v>
      </c>
      <c r="C293" s="46">
        <v>8.8333999999999993</v>
      </c>
      <c r="D293" s="47">
        <v>1046.2488169999999</v>
      </c>
      <c r="F293" s="34">
        <v>988.30595600000004</v>
      </c>
    </row>
    <row r="294" spans="1:6" x14ac:dyDescent="0.3">
      <c r="A294" s="7">
        <v>44833</v>
      </c>
      <c r="B294" s="7">
        <v>45658</v>
      </c>
      <c r="C294" s="46">
        <v>8.8333999999999993</v>
      </c>
      <c r="D294" s="47">
        <v>1046.6003169999999</v>
      </c>
      <c r="F294" s="34">
        <v>989.08574599999997</v>
      </c>
    </row>
    <row r="295" spans="1:6" x14ac:dyDescent="0.3">
      <c r="A295" s="7">
        <v>44834</v>
      </c>
      <c r="B295" s="7">
        <v>45658</v>
      </c>
      <c r="C295" s="46">
        <v>8.8333999999999993</v>
      </c>
      <c r="D295" s="47">
        <v>1046.9519339999999</v>
      </c>
      <c r="F295" s="34">
        <v>991.96593600000006</v>
      </c>
    </row>
    <row r="296" spans="1:6" x14ac:dyDescent="0.3">
      <c r="A296" s="7">
        <v>44837</v>
      </c>
      <c r="B296" s="7">
        <v>45658</v>
      </c>
      <c r="C296" s="46">
        <v>8.8333999999999993</v>
      </c>
      <c r="D296" s="47">
        <v>1047.30367</v>
      </c>
      <c r="F296" s="34">
        <v>994.483968</v>
      </c>
    </row>
    <row r="297" spans="1:6" x14ac:dyDescent="0.3">
      <c r="A297" s="7">
        <v>44838</v>
      </c>
      <c r="B297" s="7">
        <v>45658</v>
      </c>
      <c r="C297" s="46">
        <v>8.8333999999999993</v>
      </c>
      <c r="D297" s="47">
        <v>1047.6555229999999</v>
      </c>
      <c r="F297" s="34">
        <v>995.00888199999997</v>
      </c>
    </row>
    <row r="298" spans="1:6" x14ac:dyDescent="0.3">
      <c r="A298" s="7">
        <v>44839</v>
      </c>
      <c r="B298" s="7">
        <v>45658</v>
      </c>
      <c r="C298" s="46">
        <v>8.8333999999999993</v>
      </c>
      <c r="D298" s="47">
        <v>1048.0074950000001</v>
      </c>
      <c r="F298" s="34">
        <v>994.43964700000004</v>
      </c>
    </row>
    <row r="299" spans="1:6" x14ac:dyDescent="0.3">
      <c r="A299" s="7">
        <v>44840</v>
      </c>
      <c r="B299" s="7">
        <v>45658</v>
      </c>
      <c r="C299" s="46">
        <v>8.8333999999999993</v>
      </c>
      <c r="D299" s="47">
        <v>1048.359586</v>
      </c>
      <c r="F299" s="34">
        <v>994.20299899999998</v>
      </c>
    </row>
    <row r="300" spans="1:6" x14ac:dyDescent="0.3">
      <c r="A300" s="7">
        <v>44841</v>
      </c>
      <c r="B300" s="7">
        <v>45658</v>
      </c>
      <c r="C300" s="46">
        <v>8.8333999999999993</v>
      </c>
      <c r="D300" s="47">
        <v>1048.7117940000001</v>
      </c>
      <c r="F300" s="34">
        <v>994.66269999999997</v>
      </c>
    </row>
    <row r="301" spans="1:6" x14ac:dyDescent="0.3">
      <c r="A301" s="7">
        <v>44844</v>
      </c>
      <c r="B301" s="7">
        <v>45658</v>
      </c>
      <c r="C301" s="46">
        <v>8.8333999999999993</v>
      </c>
      <c r="D301" s="47">
        <v>1049.0641209999999</v>
      </c>
      <c r="F301" s="34">
        <v>996.24248899999998</v>
      </c>
    </row>
    <row r="302" spans="1:6" x14ac:dyDescent="0.3">
      <c r="A302" s="7">
        <v>44845</v>
      </c>
      <c r="B302" s="7">
        <v>45658</v>
      </c>
      <c r="C302" s="46">
        <v>8.8333999999999993</v>
      </c>
      <c r="D302" s="47">
        <v>1049.4165660000001</v>
      </c>
      <c r="F302" s="34">
        <v>994.01139499999999</v>
      </c>
    </row>
    <row r="303" spans="1:6" x14ac:dyDescent="0.3">
      <c r="A303" s="7">
        <v>44847</v>
      </c>
      <c r="B303" s="7">
        <v>45658</v>
      </c>
      <c r="C303" s="46">
        <v>8.8333999999999993</v>
      </c>
      <c r="D303" s="47">
        <v>1049.7691299999999</v>
      </c>
      <c r="F303" s="34">
        <v>993.42023500000005</v>
      </c>
    </row>
    <row r="304" spans="1:6" x14ac:dyDescent="0.3">
      <c r="A304" s="7">
        <v>44848</v>
      </c>
      <c r="B304" s="7">
        <v>45658</v>
      </c>
      <c r="C304" s="46">
        <v>8.8333999999999993</v>
      </c>
      <c r="D304" s="47">
        <v>1050.1218120000001</v>
      </c>
      <c r="F304" s="34">
        <v>992.51960199999996</v>
      </c>
    </row>
    <row r="305" spans="1:6" x14ac:dyDescent="0.3">
      <c r="A305" s="7">
        <v>44851</v>
      </c>
      <c r="B305" s="7">
        <v>45658</v>
      </c>
      <c r="C305" s="46">
        <v>8.8333999999999993</v>
      </c>
      <c r="D305" s="47">
        <v>1050.474612</v>
      </c>
      <c r="F305" s="34">
        <v>995.51719500000002</v>
      </c>
    </row>
    <row r="306" spans="1:6" x14ac:dyDescent="0.3">
      <c r="A306" s="7">
        <v>44852</v>
      </c>
      <c r="B306" s="7">
        <v>45658</v>
      </c>
      <c r="C306" s="46">
        <v>8.8333999999999993</v>
      </c>
      <c r="D306" s="47">
        <v>1050.8275309999999</v>
      </c>
      <c r="F306" s="34">
        <v>996.61505599999998</v>
      </c>
    </row>
    <row r="307" spans="1:6" x14ac:dyDescent="0.3">
      <c r="A307" s="7">
        <v>44853</v>
      </c>
      <c r="B307" s="7">
        <v>45658</v>
      </c>
      <c r="C307" s="46">
        <v>8.8333999999999993</v>
      </c>
      <c r="D307" s="47">
        <v>1051.1805690000001</v>
      </c>
      <c r="F307" s="34">
        <v>995.93543499999998</v>
      </c>
    </row>
    <row r="308" spans="1:6" x14ac:dyDescent="0.3">
      <c r="A308" s="7">
        <v>44854</v>
      </c>
      <c r="B308" s="7">
        <v>45658</v>
      </c>
      <c r="C308" s="46">
        <v>8.8333999999999993</v>
      </c>
      <c r="D308" s="47">
        <v>1051.533725</v>
      </c>
      <c r="F308" s="34">
        <v>995.68307900000002</v>
      </c>
    </row>
    <row r="309" spans="1:6" x14ac:dyDescent="0.3">
      <c r="A309" s="7">
        <v>44855</v>
      </c>
      <c r="B309" s="7">
        <v>45658</v>
      </c>
      <c r="C309" s="46">
        <v>8.8333999999999993</v>
      </c>
      <c r="D309" s="47">
        <v>1051.8869999999999</v>
      </c>
      <c r="F309" s="34">
        <v>996.67238899999995</v>
      </c>
    </row>
    <row r="310" spans="1:6" x14ac:dyDescent="0.3">
      <c r="A310" s="7">
        <v>44858</v>
      </c>
      <c r="B310" s="7">
        <v>45658</v>
      </c>
      <c r="C310" s="46">
        <v>8.8333999999999993</v>
      </c>
      <c r="D310" s="47">
        <v>1052.2403939999999</v>
      </c>
      <c r="F310" s="34">
        <v>994.685025</v>
      </c>
    </row>
    <row r="311" spans="1:6" x14ac:dyDescent="0.3">
      <c r="A311" s="7">
        <v>44859</v>
      </c>
      <c r="B311" s="7">
        <v>45658</v>
      </c>
      <c r="C311" s="46">
        <v>8.8333999999999993</v>
      </c>
      <c r="D311" s="47">
        <v>1052.5939060000001</v>
      </c>
      <c r="F311" s="34">
        <v>994.81125599999996</v>
      </c>
    </row>
    <row r="312" spans="1:6" x14ac:dyDescent="0.3">
      <c r="A312" s="7">
        <v>44860</v>
      </c>
      <c r="B312" s="7">
        <v>45658</v>
      </c>
      <c r="C312" s="46">
        <v>8.8333999999999993</v>
      </c>
      <c r="D312" s="47">
        <v>1052.947537</v>
      </c>
      <c r="F312" s="34">
        <v>993.91448700000001</v>
      </c>
    </row>
    <row r="313" spans="1:6" x14ac:dyDescent="0.3">
      <c r="A313" s="7">
        <v>44861</v>
      </c>
      <c r="B313" s="7">
        <v>45658</v>
      </c>
      <c r="C313" s="46">
        <v>8.8333999999999993</v>
      </c>
      <c r="D313" s="47">
        <v>1053.301287</v>
      </c>
      <c r="F313" s="34">
        <v>995.89966300000003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N942"/>
  <sheetViews>
    <sheetView topLeftCell="A928" zoomScaleNormal="100" workbookViewId="0">
      <selection activeCell="C936" sqref="C936:C942"/>
    </sheetView>
  </sheetViews>
  <sheetFormatPr defaultColWidth="9.109375" defaultRowHeight="13.2" x14ac:dyDescent="0.25"/>
  <cols>
    <col min="1" max="1" width="9.109375" style="1"/>
    <col min="2" max="2" width="9.109375" style="3"/>
    <col min="3" max="3" width="10.109375" style="3" bestFit="1" customWidth="1"/>
    <col min="4" max="16384" width="9.109375" style="3"/>
  </cols>
  <sheetData>
    <row r="1" spans="1:14" x14ac:dyDescent="0.25">
      <c r="A1" s="1">
        <v>36892</v>
      </c>
      <c r="B1" s="2"/>
      <c r="C1" s="1"/>
      <c r="D1" s="2"/>
      <c r="E1" s="1"/>
      <c r="F1" s="2"/>
      <c r="G1" s="1"/>
      <c r="H1" s="2"/>
      <c r="I1" s="1"/>
      <c r="J1" s="2"/>
      <c r="K1" s="1"/>
      <c r="L1" s="2"/>
      <c r="M1" s="1"/>
      <c r="N1" s="2"/>
    </row>
    <row r="2" spans="1:14" x14ac:dyDescent="0.25">
      <c r="A2" s="1">
        <v>36948</v>
      </c>
      <c r="B2" s="2"/>
      <c r="C2" s="1"/>
      <c r="D2" s="2"/>
      <c r="E2" s="1"/>
      <c r="F2" s="2"/>
      <c r="G2" s="1"/>
      <c r="H2" s="2"/>
      <c r="I2" s="1"/>
      <c r="J2" s="2"/>
      <c r="K2" s="1"/>
      <c r="L2" s="2"/>
      <c r="M2" s="1"/>
      <c r="N2" s="2"/>
    </row>
    <row r="3" spans="1:14" x14ac:dyDescent="0.25">
      <c r="A3" s="1">
        <v>36949</v>
      </c>
      <c r="B3" s="2"/>
      <c r="C3" s="1"/>
      <c r="D3" s="2"/>
      <c r="E3" s="1"/>
      <c r="F3" s="2"/>
      <c r="G3" s="1"/>
      <c r="H3" s="2"/>
      <c r="I3" s="1"/>
      <c r="J3" s="2"/>
      <c r="K3" s="1"/>
      <c r="L3" s="2"/>
      <c r="M3" s="1"/>
      <c r="N3" s="2"/>
    </row>
    <row r="4" spans="1:14" x14ac:dyDescent="0.25">
      <c r="A4" s="1">
        <v>36994</v>
      </c>
      <c r="B4" s="2"/>
      <c r="C4" s="1"/>
      <c r="D4" s="2"/>
      <c r="E4" s="1"/>
      <c r="F4" s="2"/>
      <c r="G4" s="1"/>
      <c r="H4" s="2"/>
      <c r="I4" s="1"/>
      <c r="J4" s="2"/>
      <c r="K4" s="1"/>
      <c r="L4" s="2"/>
      <c r="M4" s="1"/>
      <c r="N4" s="2"/>
    </row>
    <row r="5" spans="1:14" x14ac:dyDescent="0.25">
      <c r="A5" s="1">
        <v>37002</v>
      </c>
      <c r="B5" s="2"/>
      <c r="C5" s="1"/>
      <c r="D5" s="2"/>
      <c r="E5" s="1"/>
      <c r="F5" s="2"/>
      <c r="G5" s="1"/>
      <c r="H5" s="2"/>
      <c r="I5" s="1"/>
      <c r="J5" s="2"/>
      <c r="K5" s="1"/>
      <c r="L5" s="2"/>
      <c r="M5" s="1"/>
      <c r="N5" s="2"/>
    </row>
    <row r="6" spans="1:14" x14ac:dyDescent="0.25">
      <c r="A6" s="1">
        <v>37012</v>
      </c>
      <c r="B6" s="2"/>
      <c r="C6" s="1"/>
      <c r="D6" s="2"/>
      <c r="E6" s="1"/>
      <c r="F6" s="2"/>
      <c r="G6" s="1"/>
      <c r="H6" s="2"/>
      <c r="I6" s="1"/>
      <c r="J6" s="2"/>
      <c r="K6" s="1"/>
      <c r="L6" s="2"/>
      <c r="M6" s="1"/>
      <c r="N6" s="2"/>
    </row>
    <row r="7" spans="1:14" x14ac:dyDescent="0.25">
      <c r="A7" s="1">
        <v>37056</v>
      </c>
      <c r="B7" s="2"/>
      <c r="C7" s="1"/>
      <c r="D7" s="2"/>
      <c r="E7" s="1"/>
      <c r="F7" s="2"/>
      <c r="G7" s="1"/>
      <c r="H7" s="2"/>
      <c r="I7" s="1"/>
      <c r="J7" s="2"/>
      <c r="K7" s="1"/>
      <c r="L7" s="2"/>
      <c r="M7" s="1"/>
      <c r="N7" s="2"/>
    </row>
    <row r="8" spans="1:14" x14ac:dyDescent="0.25">
      <c r="A8" s="1">
        <v>37141</v>
      </c>
      <c r="B8" s="2"/>
      <c r="C8" s="1"/>
      <c r="D8" s="2"/>
      <c r="E8" s="1"/>
      <c r="F8" s="2"/>
      <c r="G8" s="1"/>
      <c r="H8" s="2"/>
      <c r="I8" s="1"/>
      <c r="J8" s="2"/>
      <c r="K8" s="1"/>
      <c r="L8" s="2"/>
      <c r="M8" s="1"/>
      <c r="N8" s="2"/>
    </row>
    <row r="9" spans="1:14" x14ac:dyDescent="0.25">
      <c r="A9" s="1">
        <v>37176</v>
      </c>
      <c r="B9" s="2"/>
      <c r="C9" s="1"/>
      <c r="D9" s="2"/>
      <c r="E9" s="1"/>
      <c r="F9" s="2"/>
      <c r="G9" s="1"/>
      <c r="H9" s="2"/>
      <c r="I9" s="1"/>
      <c r="J9" s="2"/>
      <c r="K9" s="1"/>
      <c r="L9" s="2"/>
      <c r="M9" s="1"/>
      <c r="N9" s="2"/>
    </row>
    <row r="10" spans="1:14" x14ac:dyDescent="0.25">
      <c r="A10" s="1">
        <v>37197</v>
      </c>
      <c r="B10" s="2"/>
      <c r="C10" s="1"/>
      <c r="D10" s="2"/>
      <c r="E10" s="1"/>
      <c r="F10" s="2"/>
      <c r="G10" s="1"/>
      <c r="H10" s="2"/>
      <c r="I10" s="1"/>
      <c r="J10" s="2"/>
      <c r="K10" s="1"/>
      <c r="L10" s="2"/>
      <c r="M10" s="1"/>
      <c r="N10" s="2"/>
    </row>
    <row r="11" spans="1:14" x14ac:dyDescent="0.25">
      <c r="A11" s="1">
        <v>37210</v>
      </c>
      <c r="B11" s="2"/>
      <c r="C11" s="1"/>
      <c r="D11" s="2"/>
      <c r="E11" s="1"/>
      <c r="F11" s="2"/>
      <c r="G11" s="1"/>
      <c r="H11" s="2"/>
      <c r="I11" s="1"/>
      <c r="J11" s="2"/>
      <c r="K11" s="1"/>
      <c r="L11" s="2"/>
      <c r="M11" s="1"/>
      <c r="N11" s="2"/>
    </row>
    <row r="12" spans="1:14" x14ac:dyDescent="0.25">
      <c r="A12" s="1">
        <v>37250</v>
      </c>
      <c r="B12" s="2"/>
      <c r="C12" s="1"/>
      <c r="D12" s="2"/>
      <c r="E12" s="1"/>
      <c r="F12" s="2"/>
      <c r="G12" s="1"/>
      <c r="H12" s="2"/>
      <c r="I12" s="1"/>
      <c r="J12" s="2"/>
      <c r="K12" s="1"/>
      <c r="L12" s="2"/>
      <c r="M12" s="1"/>
      <c r="N12" s="2"/>
    </row>
    <row r="13" spans="1:14" x14ac:dyDescent="0.25">
      <c r="A13" s="1">
        <v>37257</v>
      </c>
      <c r="B13" s="1"/>
      <c r="C13" s="1"/>
      <c r="D13" s="1"/>
      <c r="E13" s="2"/>
      <c r="F13" s="1"/>
      <c r="G13" s="2"/>
      <c r="H13" s="1"/>
      <c r="I13" s="2"/>
      <c r="J13" s="1"/>
      <c r="K13" s="2"/>
      <c r="L13" s="1"/>
      <c r="M13" s="2"/>
      <c r="N13" s="1"/>
    </row>
    <row r="14" spans="1:14" x14ac:dyDescent="0.25">
      <c r="A14" s="1">
        <v>37298</v>
      </c>
      <c r="B14" s="1"/>
      <c r="C14" s="1"/>
      <c r="D14" s="1"/>
      <c r="E14" s="2"/>
      <c r="F14" s="1"/>
      <c r="G14" s="2"/>
      <c r="H14" s="1"/>
      <c r="I14" s="2"/>
      <c r="J14" s="1"/>
      <c r="K14" s="2"/>
      <c r="L14" s="1"/>
      <c r="M14" s="2"/>
      <c r="N14" s="1"/>
    </row>
    <row r="15" spans="1:14" x14ac:dyDescent="0.25">
      <c r="A15" s="1">
        <v>37299</v>
      </c>
      <c r="B15" s="1"/>
      <c r="C15" s="1"/>
      <c r="D15" s="1"/>
      <c r="E15" s="2"/>
      <c r="F15" s="1"/>
      <c r="G15" s="2"/>
      <c r="H15" s="1"/>
      <c r="I15" s="2"/>
      <c r="J15" s="1"/>
      <c r="K15" s="2"/>
      <c r="L15" s="1"/>
      <c r="M15" s="2"/>
      <c r="N15" s="1"/>
    </row>
    <row r="16" spans="1:14" x14ac:dyDescent="0.25">
      <c r="A16" s="1">
        <v>37344</v>
      </c>
      <c r="B16" s="1"/>
      <c r="C16" s="1"/>
      <c r="D16" s="1"/>
      <c r="E16" s="2"/>
      <c r="F16" s="1"/>
      <c r="G16" s="2"/>
      <c r="H16" s="1"/>
      <c r="I16" s="2"/>
      <c r="J16" s="1"/>
      <c r="K16" s="2"/>
      <c r="L16" s="1"/>
      <c r="M16" s="2"/>
      <c r="N16" s="1"/>
    </row>
    <row r="17" spans="1:14" x14ac:dyDescent="0.25">
      <c r="A17" s="1">
        <v>37367</v>
      </c>
      <c r="B17" s="1"/>
      <c r="C17" s="1"/>
      <c r="D17" s="1"/>
      <c r="E17" s="2"/>
      <c r="F17" s="1"/>
      <c r="G17" s="2"/>
      <c r="H17" s="1"/>
      <c r="I17" s="2"/>
      <c r="J17" s="1"/>
      <c r="K17" s="2"/>
      <c r="L17" s="1"/>
      <c r="M17" s="2"/>
      <c r="N17" s="1"/>
    </row>
    <row r="18" spans="1:14" x14ac:dyDescent="0.25">
      <c r="A18" s="1">
        <v>37377</v>
      </c>
      <c r="B18" s="1"/>
      <c r="C18" s="1"/>
      <c r="D18" s="1"/>
      <c r="E18" s="2"/>
      <c r="F18" s="1"/>
      <c r="G18" s="2"/>
      <c r="H18" s="1"/>
      <c r="I18" s="2"/>
      <c r="J18" s="1"/>
      <c r="K18" s="2"/>
      <c r="L18" s="1"/>
      <c r="M18" s="2"/>
      <c r="N18" s="1"/>
    </row>
    <row r="19" spans="1:14" x14ac:dyDescent="0.25">
      <c r="A19" s="1">
        <v>37406</v>
      </c>
      <c r="B19" s="1"/>
      <c r="C19" s="1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</row>
    <row r="20" spans="1:14" x14ac:dyDescent="0.25">
      <c r="A20" s="1">
        <v>37506</v>
      </c>
      <c r="B20" s="1"/>
      <c r="C20" s="1"/>
      <c r="D20" s="1"/>
      <c r="E20" s="2"/>
      <c r="F20" s="1"/>
      <c r="G20" s="2"/>
      <c r="H20" s="1"/>
      <c r="I20" s="2"/>
      <c r="J20" s="1"/>
      <c r="K20" s="2"/>
      <c r="L20" s="1"/>
      <c r="M20" s="2"/>
      <c r="N20" s="1"/>
    </row>
    <row r="21" spans="1:14" x14ac:dyDescent="0.25">
      <c r="A21" s="1">
        <v>37541</v>
      </c>
      <c r="B21" s="1"/>
      <c r="C21" s="1"/>
      <c r="D21" s="1"/>
      <c r="E21" s="2"/>
      <c r="F21" s="1"/>
      <c r="G21" s="2"/>
      <c r="H21" s="1"/>
      <c r="I21" s="2"/>
      <c r="J21" s="1"/>
      <c r="K21" s="2"/>
      <c r="L21" s="1"/>
      <c r="M21" s="2"/>
      <c r="N21" s="1"/>
    </row>
    <row r="22" spans="1:14" x14ac:dyDescent="0.25">
      <c r="A22" s="1">
        <v>37562</v>
      </c>
      <c r="B22" s="1"/>
      <c r="C22" s="1"/>
      <c r="D22" s="1"/>
      <c r="E22" s="2"/>
      <c r="F22" s="1"/>
      <c r="G22" s="2"/>
      <c r="H22" s="1"/>
      <c r="I22" s="2"/>
      <c r="J22" s="1"/>
      <c r="K22" s="2"/>
      <c r="L22" s="1"/>
      <c r="M22" s="2"/>
      <c r="N22" s="1"/>
    </row>
    <row r="23" spans="1:14" x14ac:dyDescent="0.25">
      <c r="A23" s="1">
        <v>37575</v>
      </c>
      <c r="B23" s="1"/>
      <c r="C23" s="1"/>
      <c r="D23" s="1"/>
      <c r="E23" s="2"/>
      <c r="F23" s="1"/>
      <c r="G23" s="2"/>
      <c r="H23" s="1"/>
      <c r="I23" s="2"/>
      <c r="J23" s="1"/>
      <c r="K23" s="2"/>
      <c r="L23" s="1"/>
      <c r="M23" s="2"/>
      <c r="N23" s="1"/>
    </row>
    <row r="24" spans="1:14" x14ac:dyDescent="0.25">
      <c r="A24" s="1">
        <v>37615</v>
      </c>
      <c r="B24" s="1"/>
      <c r="C24" s="1"/>
      <c r="D24" s="1"/>
      <c r="E24" s="2"/>
      <c r="F24" s="1"/>
      <c r="G24" s="2"/>
      <c r="H24" s="1"/>
      <c r="I24" s="2"/>
      <c r="J24" s="1"/>
      <c r="K24" s="2"/>
      <c r="L24" s="1"/>
      <c r="M24" s="2"/>
      <c r="N24" s="1"/>
    </row>
    <row r="25" spans="1:14" x14ac:dyDescent="0.25">
      <c r="A25" s="1">
        <v>37622</v>
      </c>
      <c r="B25" s="2"/>
      <c r="C25" s="1"/>
      <c r="D25" s="2"/>
      <c r="E25" s="1"/>
      <c r="F25" s="2"/>
      <c r="G25" s="1"/>
      <c r="H25" s="2"/>
      <c r="I25" s="1"/>
      <c r="J25" s="2"/>
      <c r="K25" s="1"/>
      <c r="L25" s="2"/>
      <c r="M25" s="1"/>
      <c r="N25" s="2"/>
    </row>
    <row r="26" spans="1:14" x14ac:dyDescent="0.25">
      <c r="A26" s="1">
        <v>37683</v>
      </c>
      <c r="B26" s="2"/>
      <c r="C26" s="1"/>
      <c r="D26" s="2"/>
      <c r="E26" s="1"/>
      <c r="F26" s="2"/>
      <c r="G26" s="1"/>
      <c r="H26" s="2"/>
      <c r="I26" s="1"/>
      <c r="J26" s="2"/>
      <c r="K26" s="1"/>
      <c r="L26" s="2"/>
      <c r="M26" s="1"/>
      <c r="N26" s="2"/>
    </row>
    <row r="27" spans="1:14" x14ac:dyDescent="0.25">
      <c r="A27" s="1">
        <v>37684</v>
      </c>
      <c r="B27" s="2"/>
      <c r="C27" s="1"/>
      <c r="D27" s="2"/>
      <c r="E27" s="1"/>
      <c r="F27" s="2"/>
      <c r="G27" s="1"/>
      <c r="H27" s="2"/>
      <c r="I27" s="1"/>
      <c r="J27" s="2"/>
      <c r="K27" s="1"/>
      <c r="L27" s="2"/>
      <c r="M27" s="1"/>
      <c r="N27" s="2"/>
    </row>
    <row r="28" spans="1:14" x14ac:dyDescent="0.25">
      <c r="A28" s="1">
        <v>37729</v>
      </c>
      <c r="B28" s="2"/>
      <c r="C28" s="1"/>
      <c r="D28" s="2"/>
      <c r="E28" s="1"/>
      <c r="F28" s="2"/>
      <c r="G28" s="1"/>
      <c r="H28" s="2"/>
      <c r="I28" s="1"/>
      <c r="J28" s="2"/>
      <c r="K28" s="1"/>
      <c r="L28" s="2"/>
      <c r="M28" s="1"/>
      <c r="N28" s="2"/>
    </row>
    <row r="29" spans="1:14" x14ac:dyDescent="0.25">
      <c r="A29" s="1">
        <v>37732</v>
      </c>
      <c r="B29" s="2"/>
      <c r="C29" s="1"/>
      <c r="D29" s="2"/>
      <c r="E29" s="1"/>
      <c r="F29" s="2"/>
      <c r="G29" s="1"/>
      <c r="H29" s="2"/>
      <c r="I29" s="1"/>
      <c r="J29" s="2"/>
      <c r="K29" s="1"/>
      <c r="L29" s="2"/>
      <c r="M29" s="1"/>
      <c r="N29" s="2"/>
    </row>
    <row r="30" spans="1:14" x14ac:dyDescent="0.25">
      <c r="A30" s="1">
        <v>37742</v>
      </c>
      <c r="B30" s="2"/>
      <c r="C30" s="1"/>
      <c r="D30" s="2"/>
      <c r="E30" s="1"/>
      <c r="F30" s="2"/>
      <c r="G30" s="1"/>
      <c r="H30" s="2"/>
      <c r="I30" s="1"/>
      <c r="J30" s="2"/>
      <c r="K30" s="1"/>
      <c r="L30" s="2"/>
      <c r="M30" s="1"/>
      <c r="N30" s="2"/>
    </row>
    <row r="31" spans="1:14" x14ac:dyDescent="0.25">
      <c r="A31" s="1">
        <v>37791</v>
      </c>
      <c r="B31" s="2"/>
      <c r="C31" s="1"/>
      <c r="D31" s="2"/>
      <c r="E31" s="1"/>
      <c r="F31" s="2"/>
      <c r="G31" s="1"/>
      <c r="H31" s="2"/>
      <c r="I31" s="1"/>
      <c r="J31" s="2"/>
      <c r="K31" s="1"/>
      <c r="L31" s="2"/>
      <c r="M31" s="1"/>
      <c r="N31" s="2"/>
    </row>
    <row r="32" spans="1:14" x14ac:dyDescent="0.25">
      <c r="A32" s="1">
        <v>37871</v>
      </c>
      <c r="B32" s="2"/>
      <c r="C32" s="1"/>
      <c r="D32" s="2"/>
      <c r="E32" s="1"/>
      <c r="F32" s="2"/>
      <c r="G32" s="1"/>
      <c r="H32" s="2"/>
      <c r="I32" s="1"/>
      <c r="J32" s="2"/>
      <c r="K32" s="1"/>
      <c r="L32" s="2"/>
      <c r="M32" s="1"/>
      <c r="N32" s="2"/>
    </row>
    <row r="33" spans="1:14" x14ac:dyDescent="0.25">
      <c r="A33" s="1">
        <v>37906</v>
      </c>
      <c r="B33" s="2"/>
      <c r="C33" s="1"/>
      <c r="D33" s="2"/>
      <c r="E33" s="1"/>
      <c r="F33" s="2"/>
      <c r="G33" s="1"/>
      <c r="H33" s="2"/>
      <c r="I33" s="1"/>
      <c r="J33" s="2"/>
      <c r="K33" s="1"/>
      <c r="L33" s="2"/>
      <c r="M33" s="1"/>
      <c r="N33" s="2"/>
    </row>
    <row r="34" spans="1:14" x14ac:dyDescent="0.25">
      <c r="A34" s="1">
        <v>37927</v>
      </c>
      <c r="B34" s="2"/>
      <c r="C34" s="1"/>
      <c r="D34" s="2"/>
      <c r="E34" s="1"/>
      <c r="F34" s="2"/>
      <c r="G34" s="1"/>
      <c r="H34" s="2"/>
      <c r="I34" s="1"/>
      <c r="J34" s="2"/>
      <c r="K34" s="1"/>
      <c r="L34" s="2"/>
      <c r="M34" s="1"/>
      <c r="N34" s="2"/>
    </row>
    <row r="35" spans="1:14" x14ac:dyDescent="0.25">
      <c r="A35" s="1">
        <v>37940</v>
      </c>
      <c r="B35" s="2"/>
      <c r="C35" s="1"/>
      <c r="D35" s="2"/>
      <c r="E35" s="1"/>
      <c r="F35" s="2"/>
      <c r="G35" s="1"/>
      <c r="H35" s="2"/>
      <c r="I35" s="1"/>
      <c r="J35" s="2"/>
      <c r="K35" s="1"/>
      <c r="L35" s="2"/>
      <c r="M35" s="1"/>
      <c r="N35" s="2"/>
    </row>
    <row r="36" spans="1:14" x14ac:dyDescent="0.25">
      <c r="A36" s="1">
        <v>37980</v>
      </c>
      <c r="B36" s="2"/>
      <c r="C36" s="1"/>
      <c r="D36" s="2"/>
      <c r="E36" s="1"/>
      <c r="F36" s="2"/>
      <c r="G36" s="1"/>
      <c r="H36" s="2"/>
      <c r="I36" s="1"/>
      <c r="J36" s="2"/>
      <c r="K36" s="1"/>
      <c r="L36" s="2"/>
      <c r="M36" s="1"/>
      <c r="N36" s="2"/>
    </row>
    <row r="37" spans="1:14" x14ac:dyDescent="0.25">
      <c r="A37" s="1">
        <v>37987</v>
      </c>
      <c r="C37" s="1"/>
    </row>
    <row r="38" spans="1:14" x14ac:dyDescent="0.25">
      <c r="A38" s="1">
        <v>38040</v>
      </c>
      <c r="C38" s="1"/>
    </row>
    <row r="39" spans="1:14" x14ac:dyDescent="0.25">
      <c r="A39" s="1">
        <v>38041</v>
      </c>
      <c r="C39" s="1"/>
    </row>
    <row r="40" spans="1:14" x14ac:dyDescent="0.25">
      <c r="A40" s="1">
        <v>38086</v>
      </c>
      <c r="C40" s="1"/>
    </row>
    <row r="41" spans="1:14" x14ac:dyDescent="0.25">
      <c r="A41" s="1">
        <v>38098</v>
      </c>
      <c r="C41" s="1"/>
    </row>
    <row r="42" spans="1:14" x14ac:dyDescent="0.25">
      <c r="A42" s="1">
        <v>38108</v>
      </c>
      <c r="C42" s="1"/>
    </row>
    <row r="43" spans="1:14" x14ac:dyDescent="0.25">
      <c r="A43" s="1">
        <v>38148</v>
      </c>
      <c r="C43" s="1"/>
    </row>
    <row r="44" spans="1:14" x14ac:dyDescent="0.25">
      <c r="A44" s="1">
        <v>38237</v>
      </c>
      <c r="C44" s="1"/>
    </row>
    <row r="45" spans="1:14" x14ac:dyDescent="0.25">
      <c r="A45" s="1">
        <v>38272</v>
      </c>
      <c r="C45" s="1"/>
    </row>
    <row r="46" spans="1:14" x14ac:dyDescent="0.25">
      <c r="A46" s="1">
        <v>38293</v>
      </c>
      <c r="C46" s="1"/>
    </row>
    <row r="47" spans="1:14" x14ac:dyDescent="0.25">
      <c r="A47" s="1">
        <v>38306</v>
      </c>
      <c r="C47" s="1"/>
    </row>
    <row r="48" spans="1:14" x14ac:dyDescent="0.25">
      <c r="A48" s="1">
        <v>38346</v>
      </c>
      <c r="C48" s="1"/>
    </row>
    <row r="49" spans="1:3" x14ac:dyDescent="0.25">
      <c r="A49" s="1">
        <v>38353</v>
      </c>
      <c r="C49" s="1"/>
    </row>
    <row r="50" spans="1:3" x14ac:dyDescent="0.25">
      <c r="A50" s="1">
        <v>38390</v>
      </c>
      <c r="C50" s="1"/>
    </row>
    <row r="51" spans="1:3" x14ac:dyDescent="0.25">
      <c r="A51" s="1">
        <v>38391</v>
      </c>
      <c r="C51" s="1"/>
    </row>
    <row r="52" spans="1:3" x14ac:dyDescent="0.25">
      <c r="A52" s="1">
        <v>38436</v>
      </c>
      <c r="C52" s="1"/>
    </row>
    <row r="53" spans="1:3" x14ac:dyDescent="0.25">
      <c r="A53" s="1">
        <v>38463</v>
      </c>
      <c r="C53" s="1"/>
    </row>
    <row r="54" spans="1:3" x14ac:dyDescent="0.25">
      <c r="A54" s="1">
        <v>38473</v>
      </c>
      <c r="C54" s="1"/>
    </row>
    <row r="55" spans="1:3" x14ac:dyDescent="0.25">
      <c r="A55" s="1">
        <v>38498</v>
      </c>
      <c r="C55" s="1"/>
    </row>
    <row r="56" spans="1:3" x14ac:dyDescent="0.25">
      <c r="A56" s="1">
        <v>38602</v>
      </c>
      <c r="C56" s="1"/>
    </row>
    <row r="57" spans="1:3" x14ac:dyDescent="0.25">
      <c r="A57" s="1">
        <v>38637</v>
      </c>
      <c r="C57" s="1"/>
    </row>
    <row r="58" spans="1:3" x14ac:dyDescent="0.25">
      <c r="A58" s="1">
        <v>38658</v>
      </c>
      <c r="C58" s="1"/>
    </row>
    <row r="59" spans="1:3" x14ac:dyDescent="0.25">
      <c r="A59" s="1">
        <v>38671</v>
      </c>
      <c r="C59" s="1"/>
    </row>
    <row r="60" spans="1:3" x14ac:dyDescent="0.25">
      <c r="A60" s="1">
        <v>38711</v>
      </c>
      <c r="C60" s="1"/>
    </row>
    <row r="61" spans="1:3" x14ac:dyDescent="0.25">
      <c r="A61" s="1">
        <v>38718</v>
      </c>
      <c r="C61" s="1"/>
    </row>
    <row r="62" spans="1:3" x14ac:dyDescent="0.25">
      <c r="A62" s="1">
        <v>38775</v>
      </c>
      <c r="C62" s="1"/>
    </row>
    <row r="63" spans="1:3" x14ac:dyDescent="0.25">
      <c r="A63" s="1">
        <v>38776</v>
      </c>
      <c r="C63" s="1"/>
    </row>
    <row r="64" spans="1:3" x14ac:dyDescent="0.25">
      <c r="A64" s="1">
        <v>38821</v>
      </c>
      <c r="C64" s="1"/>
    </row>
    <row r="65" spans="1:3" x14ac:dyDescent="0.25">
      <c r="A65" s="1">
        <v>38828</v>
      </c>
      <c r="C65" s="1"/>
    </row>
    <row r="66" spans="1:3" x14ac:dyDescent="0.25">
      <c r="A66" s="1">
        <v>38838</v>
      </c>
      <c r="C66" s="1"/>
    </row>
    <row r="67" spans="1:3" x14ac:dyDescent="0.25">
      <c r="A67" s="1">
        <v>38883</v>
      </c>
      <c r="C67" s="1"/>
    </row>
    <row r="68" spans="1:3" x14ac:dyDescent="0.25">
      <c r="A68" s="1">
        <v>38967</v>
      </c>
      <c r="C68" s="1"/>
    </row>
    <row r="69" spans="1:3" x14ac:dyDescent="0.25">
      <c r="A69" s="1">
        <v>39002</v>
      </c>
      <c r="C69" s="1"/>
    </row>
    <row r="70" spans="1:3" x14ac:dyDescent="0.25">
      <c r="A70" s="1">
        <v>39023</v>
      </c>
      <c r="C70" s="1"/>
    </row>
    <row r="71" spans="1:3" x14ac:dyDescent="0.25">
      <c r="A71" s="1">
        <v>39036</v>
      </c>
      <c r="C71" s="1"/>
    </row>
    <row r="72" spans="1:3" x14ac:dyDescent="0.25">
      <c r="A72" s="1">
        <v>39076</v>
      </c>
      <c r="C72" s="1"/>
    </row>
    <row r="73" spans="1:3" x14ac:dyDescent="0.25">
      <c r="A73" s="1">
        <v>39083</v>
      </c>
      <c r="C73" s="1"/>
    </row>
    <row r="74" spans="1:3" x14ac:dyDescent="0.25">
      <c r="A74" s="1">
        <v>39132</v>
      </c>
      <c r="C74" s="1"/>
    </row>
    <row r="75" spans="1:3" x14ac:dyDescent="0.25">
      <c r="A75" s="1">
        <v>39133</v>
      </c>
      <c r="C75" s="1"/>
    </row>
    <row r="76" spans="1:3" x14ac:dyDescent="0.25">
      <c r="A76" s="1">
        <v>39178</v>
      </c>
      <c r="C76" s="1"/>
    </row>
    <row r="77" spans="1:3" x14ac:dyDescent="0.25">
      <c r="A77" s="1">
        <v>39193</v>
      </c>
      <c r="C77" s="1"/>
    </row>
    <row r="78" spans="1:3" x14ac:dyDescent="0.25">
      <c r="A78" s="1">
        <v>39203</v>
      </c>
      <c r="C78" s="1"/>
    </row>
    <row r="79" spans="1:3" x14ac:dyDescent="0.25">
      <c r="A79" s="1">
        <v>39240</v>
      </c>
      <c r="C79" s="1"/>
    </row>
    <row r="80" spans="1:3" x14ac:dyDescent="0.25">
      <c r="A80" s="1">
        <v>39332</v>
      </c>
      <c r="C80" s="1"/>
    </row>
    <row r="81" spans="1:3" x14ac:dyDescent="0.25">
      <c r="A81" s="1">
        <v>39367</v>
      </c>
      <c r="C81" s="1"/>
    </row>
    <row r="82" spans="1:3" x14ac:dyDescent="0.25">
      <c r="A82" s="1">
        <v>39388</v>
      </c>
      <c r="C82" s="1"/>
    </row>
    <row r="83" spans="1:3" x14ac:dyDescent="0.25">
      <c r="A83" s="1">
        <v>39401</v>
      </c>
      <c r="C83" s="1"/>
    </row>
    <row r="84" spans="1:3" x14ac:dyDescent="0.25">
      <c r="A84" s="1">
        <v>39441</v>
      </c>
      <c r="C84" s="1"/>
    </row>
    <row r="85" spans="1:3" x14ac:dyDescent="0.25">
      <c r="A85" s="1">
        <v>39448</v>
      </c>
      <c r="C85" s="1"/>
    </row>
    <row r="86" spans="1:3" x14ac:dyDescent="0.25">
      <c r="A86" s="1">
        <v>39482</v>
      </c>
      <c r="C86" s="1"/>
    </row>
    <row r="87" spans="1:3" x14ac:dyDescent="0.25">
      <c r="A87" s="1">
        <v>39483</v>
      </c>
      <c r="C87" s="1"/>
    </row>
    <row r="88" spans="1:3" x14ac:dyDescent="0.25">
      <c r="A88" s="1">
        <v>39528</v>
      </c>
      <c r="C88" s="1"/>
    </row>
    <row r="89" spans="1:3" x14ac:dyDescent="0.25">
      <c r="A89" s="1">
        <v>39559</v>
      </c>
      <c r="C89" s="1"/>
    </row>
    <row r="90" spans="1:3" x14ac:dyDescent="0.25">
      <c r="A90" s="1">
        <v>39569</v>
      </c>
      <c r="C90" s="1"/>
    </row>
    <row r="91" spans="1:3" x14ac:dyDescent="0.25">
      <c r="A91" s="1">
        <v>39590</v>
      </c>
      <c r="C91" s="1"/>
    </row>
    <row r="92" spans="1:3" x14ac:dyDescent="0.25">
      <c r="A92" s="1">
        <v>39698</v>
      </c>
      <c r="C92" s="1"/>
    </row>
    <row r="93" spans="1:3" x14ac:dyDescent="0.25">
      <c r="A93" s="1">
        <v>39733</v>
      </c>
      <c r="C93" s="1"/>
    </row>
    <row r="94" spans="1:3" x14ac:dyDescent="0.25">
      <c r="A94" s="1">
        <v>39754</v>
      </c>
      <c r="C94" s="1"/>
    </row>
    <row r="95" spans="1:3" x14ac:dyDescent="0.25">
      <c r="A95" s="1">
        <v>39767</v>
      </c>
      <c r="C95" s="1"/>
    </row>
    <row r="96" spans="1:3" x14ac:dyDescent="0.25">
      <c r="A96" s="1">
        <v>39807</v>
      </c>
      <c r="C96" s="1"/>
    </row>
    <row r="97" spans="1:3" x14ac:dyDescent="0.25">
      <c r="A97" s="1">
        <v>39814</v>
      </c>
      <c r="C97" s="1"/>
    </row>
    <row r="98" spans="1:3" x14ac:dyDescent="0.25">
      <c r="A98" s="1">
        <v>39867</v>
      </c>
      <c r="C98" s="1"/>
    </row>
    <row r="99" spans="1:3" x14ac:dyDescent="0.25">
      <c r="A99" s="1">
        <v>39868</v>
      </c>
      <c r="C99" s="1"/>
    </row>
    <row r="100" spans="1:3" x14ac:dyDescent="0.25">
      <c r="A100" s="1">
        <v>39913</v>
      </c>
      <c r="C100" s="1"/>
    </row>
    <row r="101" spans="1:3" x14ac:dyDescent="0.25">
      <c r="A101" s="1">
        <v>39924</v>
      </c>
      <c r="C101" s="1"/>
    </row>
    <row r="102" spans="1:3" x14ac:dyDescent="0.25">
      <c r="A102" s="1">
        <v>39934</v>
      </c>
      <c r="C102" s="1"/>
    </row>
    <row r="103" spans="1:3" x14ac:dyDescent="0.25">
      <c r="A103" s="1">
        <v>39975</v>
      </c>
      <c r="C103" s="1"/>
    </row>
    <row r="104" spans="1:3" x14ac:dyDescent="0.25">
      <c r="A104" s="1">
        <v>40063</v>
      </c>
      <c r="C104" s="1"/>
    </row>
    <row r="105" spans="1:3" x14ac:dyDescent="0.25">
      <c r="A105" s="1">
        <v>40098</v>
      </c>
      <c r="C105" s="1"/>
    </row>
    <row r="106" spans="1:3" x14ac:dyDescent="0.25">
      <c r="A106" s="1">
        <v>40119</v>
      </c>
      <c r="C106" s="1"/>
    </row>
    <row r="107" spans="1:3" x14ac:dyDescent="0.25">
      <c r="A107" s="1">
        <v>40132</v>
      </c>
      <c r="C107" s="1"/>
    </row>
    <row r="108" spans="1:3" x14ac:dyDescent="0.25">
      <c r="A108" s="1">
        <v>40172</v>
      </c>
      <c r="C108" s="1"/>
    </row>
    <row r="109" spans="1:3" x14ac:dyDescent="0.25">
      <c r="A109" s="1">
        <v>40179</v>
      </c>
      <c r="C109" s="1"/>
    </row>
    <row r="110" spans="1:3" x14ac:dyDescent="0.25">
      <c r="A110" s="1">
        <v>40224</v>
      </c>
      <c r="C110" s="1"/>
    </row>
    <row r="111" spans="1:3" x14ac:dyDescent="0.25">
      <c r="A111" s="1">
        <v>40225</v>
      </c>
      <c r="C111" s="1"/>
    </row>
    <row r="112" spans="1:3" x14ac:dyDescent="0.25">
      <c r="A112" s="1">
        <v>40270</v>
      </c>
      <c r="C112" s="1"/>
    </row>
    <row r="113" spans="1:3" x14ac:dyDescent="0.25">
      <c r="A113" s="1">
        <v>40289</v>
      </c>
      <c r="C113" s="1"/>
    </row>
    <row r="114" spans="1:3" x14ac:dyDescent="0.25">
      <c r="A114" s="1">
        <v>40299</v>
      </c>
      <c r="C114" s="1"/>
    </row>
    <row r="115" spans="1:3" x14ac:dyDescent="0.25">
      <c r="A115" s="1">
        <v>40332</v>
      </c>
      <c r="C115" s="1"/>
    </row>
    <row r="116" spans="1:3" x14ac:dyDescent="0.25">
      <c r="A116" s="1">
        <v>40428</v>
      </c>
      <c r="C116" s="1"/>
    </row>
    <row r="117" spans="1:3" x14ac:dyDescent="0.25">
      <c r="A117" s="1">
        <v>40463</v>
      </c>
      <c r="C117" s="1"/>
    </row>
    <row r="118" spans="1:3" x14ac:dyDescent="0.25">
      <c r="A118" s="1">
        <v>40484</v>
      </c>
      <c r="C118" s="1"/>
    </row>
    <row r="119" spans="1:3" x14ac:dyDescent="0.25">
      <c r="A119" s="1">
        <v>40497</v>
      </c>
      <c r="C119" s="1"/>
    </row>
    <row r="120" spans="1:3" x14ac:dyDescent="0.25">
      <c r="A120" s="1">
        <v>40537</v>
      </c>
      <c r="C120" s="1"/>
    </row>
    <row r="121" spans="1:3" x14ac:dyDescent="0.25">
      <c r="A121" s="1">
        <v>40544</v>
      </c>
      <c r="C121" s="1"/>
    </row>
    <row r="122" spans="1:3" x14ac:dyDescent="0.25">
      <c r="A122" s="1">
        <v>40609</v>
      </c>
      <c r="C122" s="1"/>
    </row>
    <row r="123" spans="1:3" x14ac:dyDescent="0.25">
      <c r="A123" s="1">
        <v>40610</v>
      </c>
      <c r="C123" s="1"/>
    </row>
    <row r="124" spans="1:3" x14ac:dyDescent="0.25">
      <c r="A124" s="1">
        <v>40654</v>
      </c>
      <c r="C124" s="1"/>
    </row>
    <row r="125" spans="1:3" x14ac:dyDescent="0.25">
      <c r="A125" s="1">
        <v>40655</v>
      </c>
      <c r="C125" s="1"/>
    </row>
    <row r="126" spans="1:3" x14ac:dyDescent="0.25">
      <c r="A126" s="1">
        <v>40664</v>
      </c>
      <c r="C126" s="1"/>
    </row>
    <row r="127" spans="1:3" x14ac:dyDescent="0.25">
      <c r="A127" s="1">
        <v>40717</v>
      </c>
      <c r="C127" s="1"/>
    </row>
    <row r="128" spans="1:3" x14ac:dyDescent="0.25">
      <c r="A128" s="1">
        <v>40793</v>
      </c>
      <c r="C128" s="1"/>
    </row>
    <row r="129" spans="1:3" x14ac:dyDescent="0.25">
      <c r="A129" s="1">
        <v>40828</v>
      </c>
      <c r="C129" s="1"/>
    </row>
    <row r="130" spans="1:3" x14ac:dyDescent="0.25">
      <c r="A130" s="1">
        <v>40849</v>
      </c>
      <c r="C130" s="1"/>
    </row>
    <row r="131" spans="1:3" x14ac:dyDescent="0.25">
      <c r="A131" s="1">
        <v>40862</v>
      </c>
      <c r="C131" s="1"/>
    </row>
    <row r="132" spans="1:3" x14ac:dyDescent="0.25">
      <c r="A132" s="1">
        <v>40902</v>
      </c>
      <c r="C132" s="1"/>
    </row>
    <row r="133" spans="1:3" x14ac:dyDescent="0.25">
      <c r="A133" s="1">
        <v>40909</v>
      </c>
      <c r="C133" s="1"/>
    </row>
    <row r="134" spans="1:3" x14ac:dyDescent="0.25">
      <c r="A134" s="1">
        <v>40959</v>
      </c>
      <c r="C134" s="1"/>
    </row>
    <row r="135" spans="1:3" x14ac:dyDescent="0.25">
      <c r="A135" s="1">
        <v>40960</v>
      </c>
      <c r="C135" s="1"/>
    </row>
    <row r="136" spans="1:3" x14ac:dyDescent="0.25">
      <c r="A136" s="1">
        <v>41005</v>
      </c>
      <c r="C136" s="1"/>
    </row>
    <row r="137" spans="1:3" x14ac:dyDescent="0.25">
      <c r="A137" s="1">
        <v>41020</v>
      </c>
      <c r="C137" s="1"/>
    </row>
    <row r="138" spans="1:3" x14ac:dyDescent="0.25">
      <c r="A138" s="1">
        <v>41030</v>
      </c>
      <c r="C138" s="1"/>
    </row>
    <row r="139" spans="1:3" x14ac:dyDescent="0.25">
      <c r="A139" s="1">
        <v>41067</v>
      </c>
      <c r="C139" s="1"/>
    </row>
    <row r="140" spans="1:3" x14ac:dyDescent="0.25">
      <c r="A140" s="1">
        <v>41159</v>
      </c>
      <c r="C140" s="1"/>
    </row>
    <row r="141" spans="1:3" x14ac:dyDescent="0.25">
      <c r="A141" s="1">
        <v>41194</v>
      </c>
      <c r="C141" s="1"/>
    </row>
    <row r="142" spans="1:3" x14ac:dyDescent="0.25">
      <c r="A142" s="1">
        <v>41215</v>
      </c>
      <c r="C142" s="1"/>
    </row>
    <row r="143" spans="1:3" x14ac:dyDescent="0.25">
      <c r="A143" s="1">
        <v>41228</v>
      </c>
      <c r="C143" s="1"/>
    </row>
    <row r="144" spans="1:3" x14ac:dyDescent="0.25">
      <c r="A144" s="1">
        <v>41268</v>
      </c>
      <c r="C144" s="1"/>
    </row>
    <row r="145" spans="1:3" x14ac:dyDescent="0.25">
      <c r="A145" s="1">
        <v>41275</v>
      </c>
      <c r="C145" s="1"/>
    </row>
    <row r="146" spans="1:3" x14ac:dyDescent="0.25">
      <c r="A146" s="1">
        <v>41316</v>
      </c>
      <c r="C146" s="1"/>
    </row>
    <row r="147" spans="1:3" x14ac:dyDescent="0.25">
      <c r="A147" s="1">
        <v>41317</v>
      </c>
      <c r="C147" s="1"/>
    </row>
    <row r="148" spans="1:3" x14ac:dyDescent="0.25">
      <c r="A148" s="1">
        <v>41362</v>
      </c>
      <c r="C148" s="1"/>
    </row>
    <row r="149" spans="1:3" x14ac:dyDescent="0.25">
      <c r="A149" s="1">
        <v>41385</v>
      </c>
      <c r="C149" s="1"/>
    </row>
    <row r="150" spans="1:3" x14ac:dyDescent="0.25">
      <c r="A150" s="1">
        <v>41395</v>
      </c>
      <c r="C150" s="1"/>
    </row>
    <row r="151" spans="1:3" x14ac:dyDescent="0.25">
      <c r="A151" s="1">
        <v>41424</v>
      </c>
      <c r="C151" s="1"/>
    </row>
    <row r="152" spans="1:3" x14ac:dyDescent="0.25">
      <c r="A152" s="1">
        <v>41524</v>
      </c>
      <c r="C152" s="1"/>
    </row>
    <row r="153" spans="1:3" x14ac:dyDescent="0.25">
      <c r="A153" s="1">
        <v>41559</v>
      </c>
      <c r="C153" s="1"/>
    </row>
    <row r="154" spans="1:3" x14ac:dyDescent="0.25">
      <c r="A154" s="1">
        <v>41580</v>
      </c>
      <c r="C154" s="1"/>
    </row>
    <row r="155" spans="1:3" x14ac:dyDescent="0.25">
      <c r="A155" s="1">
        <v>41593</v>
      </c>
      <c r="C155" s="1"/>
    </row>
    <row r="156" spans="1:3" x14ac:dyDescent="0.25">
      <c r="A156" s="1">
        <v>41633</v>
      </c>
      <c r="C156" s="1"/>
    </row>
    <row r="157" spans="1:3" x14ac:dyDescent="0.25">
      <c r="A157" s="1">
        <v>41640</v>
      </c>
      <c r="C157" s="1"/>
    </row>
    <row r="158" spans="1:3" x14ac:dyDescent="0.25">
      <c r="A158" s="1">
        <v>41701</v>
      </c>
      <c r="C158" s="1"/>
    </row>
    <row r="159" spans="1:3" x14ac:dyDescent="0.25">
      <c r="A159" s="1">
        <v>41702</v>
      </c>
      <c r="C159" s="1"/>
    </row>
    <row r="160" spans="1:3" x14ac:dyDescent="0.25">
      <c r="A160" s="1">
        <v>41747</v>
      </c>
      <c r="C160" s="1"/>
    </row>
    <row r="161" spans="1:3" x14ac:dyDescent="0.25">
      <c r="A161" s="1">
        <v>41750</v>
      </c>
      <c r="C161" s="1"/>
    </row>
    <row r="162" spans="1:3" x14ac:dyDescent="0.25">
      <c r="A162" s="1">
        <v>41760</v>
      </c>
      <c r="C162" s="1"/>
    </row>
    <row r="163" spans="1:3" x14ac:dyDescent="0.25">
      <c r="A163" s="1">
        <v>41809</v>
      </c>
      <c r="C163" s="1"/>
    </row>
    <row r="164" spans="1:3" x14ac:dyDescent="0.25">
      <c r="A164" s="1">
        <v>41889</v>
      </c>
      <c r="C164" s="1"/>
    </row>
    <row r="165" spans="1:3" x14ac:dyDescent="0.25">
      <c r="A165" s="1">
        <v>41924</v>
      </c>
      <c r="C165" s="1"/>
    </row>
    <row r="166" spans="1:3" x14ac:dyDescent="0.25">
      <c r="A166" s="1">
        <v>41945</v>
      </c>
      <c r="C166" s="1"/>
    </row>
    <row r="167" spans="1:3" x14ac:dyDescent="0.25">
      <c r="A167" s="1">
        <v>41958</v>
      </c>
      <c r="C167" s="1"/>
    </row>
    <row r="168" spans="1:3" x14ac:dyDescent="0.25">
      <c r="A168" s="1">
        <v>41998</v>
      </c>
      <c r="C168" s="1"/>
    </row>
    <row r="169" spans="1:3" x14ac:dyDescent="0.25">
      <c r="A169" s="1">
        <v>42005</v>
      </c>
      <c r="C169" s="1"/>
    </row>
    <row r="170" spans="1:3" x14ac:dyDescent="0.25">
      <c r="A170" s="1">
        <v>42051</v>
      </c>
      <c r="C170" s="1"/>
    </row>
    <row r="171" spans="1:3" x14ac:dyDescent="0.25">
      <c r="A171" s="1">
        <v>42052</v>
      </c>
      <c r="C171" s="1"/>
    </row>
    <row r="172" spans="1:3" x14ac:dyDescent="0.25">
      <c r="A172" s="1">
        <v>42097</v>
      </c>
      <c r="C172" s="1"/>
    </row>
    <row r="173" spans="1:3" x14ac:dyDescent="0.25">
      <c r="A173" s="1">
        <v>42115</v>
      </c>
      <c r="C173" s="1"/>
    </row>
    <row r="174" spans="1:3" x14ac:dyDescent="0.25">
      <c r="A174" s="1">
        <v>42125</v>
      </c>
      <c r="C174" s="1"/>
    </row>
    <row r="175" spans="1:3" x14ac:dyDescent="0.25">
      <c r="A175" s="1">
        <v>42159</v>
      </c>
      <c r="C175" s="1"/>
    </row>
    <row r="176" spans="1:3" x14ac:dyDescent="0.25">
      <c r="A176" s="1">
        <v>42254</v>
      </c>
      <c r="C176" s="1"/>
    </row>
    <row r="177" spans="1:3" x14ac:dyDescent="0.25">
      <c r="A177" s="1">
        <v>42289</v>
      </c>
      <c r="C177" s="1"/>
    </row>
    <row r="178" spans="1:3" x14ac:dyDescent="0.25">
      <c r="A178" s="1">
        <v>42310</v>
      </c>
      <c r="C178" s="1"/>
    </row>
    <row r="179" spans="1:3" x14ac:dyDescent="0.25">
      <c r="A179" s="1">
        <v>42323</v>
      </c>
      <c r="C179" s="1"/>
    </row>
    <row r="180" spans="1:3" x14ac:dyDescent="0.25">
      <c r="A180" s="1">
        <v>42363</v>
      </c>
      <c r="C180" s="1"/>
    </row>
    <row r="181" spans="1:3" x14ac:dyDescent="0.25">
      <c r="A181" s="1">
        <v>42370</v>
      </c>
      <c r="C181" s="1"/>
    </row>
    <row r="182" spans="1:3" x14ac:dyDescent="0.25">
      <c r="A182" s="1">
        <v>42408</v>
      </c>
      <c r="C182" s="1"/>
    </row>
    <row r="183" spans="1:3" x14ac:dyDescent="0.25">
      <c r="A183" s="1">
        <v>42409</v>
      </c>
      <c r="C183" s="1"/>
    </row>
    <row r="184" spans="1:3" x14ac:dyDescent="0.25">
      <c r="A184" s="1">
        <v>42454</v>
      </c>
      <c r="C184" s="1"/>
    </row>
    <row r="185" spans="1:3" x14ac:dyDescent="0.25">
      <c r="A185" s="1">
        <v>42481</v>
      </c>
      <c r="C185" s="1"/>
    </row>
    <row r="186" spans="1:3" x14ac:dyDescent="0.25">
      <c r="A186" s="1">
        <v>42491</v>
      </c>
      <c r="C186" s="1"/>
    </row>
    <row r="187" spans="1:3" x14ac:dyDescent="0.25">
      <c r="A187" s="1">
        <v>42516</v>
      </c>
      <c r="C187" s="1"/>
    </row>
    <row r="188" spans="1:3" x14ac:dyDescent="0.25">
      <c r="A188" s="1">
        <v>42620</v>
      </c>
      <c r="C188" s="1"/>
    </row>
    <row r="189" spans="1:3" x14ac:dyDescent="0.25">
      <c r="A189" s="1">
        <v>42655</v>
      </c>
      <c r="C189" s="1"/>
    </row>
    <row r="190" spans="1:3" x14ac:dyDescent="0.25">
      <c r="A190" s="1">
        <v>42676</v>
      </c>
      <c r="C190" s="1"/>
    </row>
    <row r="191" spans="1:3" x14ac:dyDescent="0.25">
      <c r="A191" s="1">
        <v>42689</v>
      </c>
      <c r="C191" s="1"/>
    </row>
    <row r="192" spans="1:3" x14ac:dyDescent="0.25">
      <c r="A192" s="1">
        <v>42729</v>
      </c>
      <c r="C192" s="1"/>
    </row>
    <row r="193" spans="1:3" x14ac:dyDescent="0.25">
      <c r="A193" s="1">
        <v>42736</v>
      </c>
      <c r="C193" s="1"/>
    </row>
    <row r="194" spans="1:3" x14ac:dyDescent="0.25">
      <c r="A194" s="1">
        <v>42793</v>
      </c>
      <c r="C194" s="1"/>
    </row>
    <row r="195" spans="1:3" x14ac:dyDescent="0.25">
      <c r="A195" s="1">
        <v>42794</v>
      </c>
      <c r="C195" s="1"/>
    </row>
    <row r="196" spans="1:3" x14ac:dyDescent="0.25">
      <c r="A196" s="1">
        <v>42839</v>
      </c>
      <c r="C196" s="1"/>
    </row>
    <row r="197" spans="1:3" x14ac:dyDescent="0.25">
      <c r="A197" s="1">
        <v>42846</v>
      </c>
      <c r="C197" s="1"/>
    </row>
    <row r="198" spans="1:3" x14ac:dyDescent="0.25">
      <c r="A198" s="1">
        <v>42856</v>
      </c>
      <c r="C198" s="1"/>
    </row>
    <row r="199" spans="1:3" x14ac:dyDescent="0.25">
      <c r="A199" s="1">
        <v>42901</v>
      </c>
      <c r="C199" s="1"/>
    </row>
    <row r="200" spans="1:3" x14ac:dyDescent="0.25">
      <c r="A200" s="1">
        <v>42985</v>
      </c>
      <c r="C200" s="1"/>
    </row>
    <row r="201" spans="1:3" x14ac:dyDescent="0.25">
      <c r="A201" s="1">
        <v>43020</v>
      </c>
      <c r="C201" s="1"/>
    </row>
    <row r="202" spans="1:3" x14ac:dyDescent="0.25">
      <c r="A202" s="1">
        <v>43041</v>
      </c>
      <c r="C202" s="1"/>
    </row>
    <row r="203" spans="1:3" x14ac:dyDescent="0.25">
      <c r="A203" s="1">
        <v>43054</v>
      </c>
      <c r="C203" s="1"/>
    </row>
    <row r="204" spans="1:3" x14ac:dyDescent="0.25">
      <c r="A204" s="1">
        <v>43094</v>
      </c>
      <c r="C204" s="1"/>
    </row>
    <row r="205" spans="1:3" x14ac:dyDescent="0.25">
      <c r="A205" s="1">
        <v>43101</v>
      </c>
      <c r="C205" s="1"/>
    </row>
    <row r="206" spans="1:3" x14ac:dyDescent="0.25">
      <c r="A206" s="1">
        <v>43143</v>
      </c>
      <c r="C206" s="1"/>
    </row>
    <row r="207" spans="1:3" x14ac:dyDescent="0.25">
      <c r="A207" s="1">
        <v>43144</v>
      </c>
      <c r="C207" s="1"/>
    </row>
    <row r="208" spans="1:3" x14ac:dyDescent="0.25">
      <c r="A208" s="1">
        <v>43189</v>
      </c>
      <c r="C208" s="1"/>
    </row>
    <row r="209" spans="1:3" x14ac:dyDescent="0.25">
      <c r="A209" s="1">
        <v>43211</v>
      </c>
      <c r="C209" s="1"/>
    </row>
    <row r="210" spans="1:3" x14ac:dyDescent="0.25">
      <c r="A210" s="1">
        <v>43221</v>
      </c>
      <c r="C210" s="1"/>
    </row>
    <row r="211" spans="1:3" x14ac:dyDescent="0.25">
      <c r="A211" s="1">
        <v>43251</v>
      </c>
      <c r="C211" s="1"/>
    </row>
    <row r="212" spans="1:3" x14ac:dyDescent="0.25">
      <c r="A212" s="1">
        <v>43350</v>
      </c>
      <c r="C212" s="1"/>
    </row>
    <row r="213" spans="1:3" x14ac:dyDescent="0.25">
      <c r="A213" s="1">
        <v>43385</v>
      </c>
      <c r="C213" s="1"/>
    </row>
    <row r="214" spans="1:3" x14ac:dyDescent="0.25">
      <c r="A214" s="1">
        <v>43406</v>
      </c>
      <c r="C214" s="1"/>
    </row>
    <row r="215" spans="1:3" x14ac:dyDescent="0.25">
      <c r="A215" s="1">
        <v>43419</v>
      </c>
      <c r="C215" s="1"/>
    </row>
    <row r="216" spans="1:3" x14ac:dyDescent="0.25">
      <c r="A216" s="1">
        <v>43459</v>
      </c>
      <c r="C216" s="1"/>
    </row>
    <row r="217" spans="1:3" x14ac:dyDescent="0.25">
      <c r="A217" s="1">
        <v>43466</v>
      </c>
      <c r="C217" s="1"/>
    </row>
    <row r="218" spans="1:3" x14ac:dyDescent="0.25">
      <c r="A218" s="1">
        <v>43528</v>
      </c>
      <c r="C218" s="1"/>
    </row>
    <row r="219" spans="1:3" x14ac:dyDescent="0.25">
      <c r="A219" s="1">
        <v>43529</v>
      </c>
      <c r="C219" s="1"/>
    </row>
    <row r="220" spans="1:3" x14ac:dyDescent="0.25">
      <c r="A220" s="1">
        <v>43574</v>
      </c>
      <c r="C220" s="1"/>
    </row>
    <row r="221" spans="1:3" x14ac:dyDescent="0.25">
      <c r="A221" s="1">
        <v>43576</v>
      </c>
      <c r="C221" s="1"/>
    </row>
    <row r="222" spans="1:3" x14ac:dyDescent="0.25">
      <c r="A222" s="1">
        <v>43586</v>
      </c>
      <c r="C222" s="1"/>
    </row>
    <row r="223" spans="1:3" x14ac:dyDescent="0.25">
      <c r="A223" s="1">
        <v>43636</v>
      </c>
      <c r="C223" s="1"/>
    </row>
    <row r="224" spans="1:3" x14ac:dyDescent="0.25">
      <c r="A224" s="1">
        <v>43715</v>
      </c>
      <c r="C224" s="1"/>
    </row>
    <row r="225" spans="1:3" x14ac:dyDescent="0.25">
      <c r="A225" s="1">
        <v>43750</v>
      </c>
      <c r="C225" s="1"/>
    </row>
    <row r="226" spans="1:3" x14ac:dyDescent="0.25">
      <c r="A226" s="1">
        <v>43771</v>
      </c>
      <c r="C226" s="1"/>
    </row>
    <row r="227" spans="1:3" x14ac:dyDescent="0.25">
      <c r="A227" s="1">
        <v>43784</v>
      </c>
      <c r="C227" s="1"/>
    </row>
    <row r="228" spans="1:3" x14ac:dyDescent="0.25">
      <c r="A228" s="1">
        <v>43824</v>
      </c>
      <c r="C228" s="1"/>
    </row>
    <row r="229" spans="1:3" x14ac:dyDescent="0.25">
      <c r="A229" s="1">
        <v>43831</v>
      </c>
      <c r="C229" s="1"/>
    </row>
    <row r="230" spans="1:3" x14ac:dyDescent="0.25">
      <c r="A230" s="1">
        <v>43885</v>
      </c>
      <c r="C230" s="1"/>
    </row>
    <row r="231" spans="1:3" x14ac:dyDescent="0.25">
      <c r="A231" s="1">
        <v>43886</v>
      </c>
      <c r="C231" s="1"/>
    </row>
    <row r="232" spans="1:3" x14ac:dyDescent="0.25">
      <c r="A232" s="1">
        <v>43931</v>
      </c>
      <c r="C232" s="1"/>
    </row>
    <row r="233" spans="1:3" x14ac:dyDescent="0.25">
      <c r="A233" s="1">
        <v>43942</v>
      </c>
      <c r="C233" s="1"/>
    </row>
    <row r="234" spans="1:3" x14ac:dyDescent="0.25">
      <c r="A234" s="1">
        <v>43952</v>
      </c>
      <c r="C234" s="1"/>
    </row>
    <row r="235" spans="1:3" x14ac:dyDescent="0.25">
      <c r="A235" s="1">
        <v>43993</v>
      </c>
      <c r="C235" s="1"/>
    </row>
    <row r="236" spans="1:3" x14ac:dyDescent="0.25">
      <c r="A236" s="1">
        <v>44081</v>
      </c>
      <c r="C236" s="1"/>
    </row>
    <row r="237" spans="1:3" x14ac:dyDescent="0.25">
      <c r="A237" s="1">
        <v>44116</v>
      </c>
      <c r="C237" s="1"/>
    </row>
    <row r="238" spans="1:3" x14ac:dyDescent="0.25">
      <c r="A238" s="1">
        <v>44137</v>
      </c>
      <c r="C238" s="1"/>
    </row>
    <row r="239" spans="1:3" x14ac:dyDescent="0.25">
      <c r="A239" s="1">
        <v>44150</v>
      </c>
      <c r="C239" s="1"/>
    </row>
    <row r="240" spans="1:3" x14ac:dyDescent="0.25">
      <c r="A240" s="1">
        <v>44190</v>
      </c>
      <c r="C240" s="1"/>
    </row>
    <row r="241" spans="1:3" x14ac:dyDescent="0.25">
      <c r="A241" s="1">
        <v>44197</v>
      </c>
      <c r="C241" s="1"/>
    </row>
    <row r="242" spans="1:3" x14ac:dyDescent="0.25">
      <c r="A242" s="1">
        <v>44242</v>
      </c>
      <c r="C242" s="1"/>
    </row>
    <row r="243" spans="1:3" x14ac:dyDescent="0.25">
      <c r="A243" s="1">
        <v>44243</v>
      </c>
      <c r="C243" s="1"/>
    </row>
    <row r="244" spans="1:3" x14ac:dyDescent="0.25">
      <c r="A244" s="1">
        <v>44288</v>
      </c>
      <c r="C244" s="1"/>
    </row>
    <row r="245" spans="1:3" x14ac:dyDescent="0.25">
      <c r="A245" s="1">
        <v>44307</v>
      </c>
      <c r="C245" s="1"/>
    </row>
    <row r="246" spans="1:3" x14ac:dyDescent="0.25">
      <c r="A246" s="1">
        <v>44317</v>
      </c>
      <c r="C246" s="1"/>
    </row>
    <row r="247" spans="1:3" x14ac:dyDescent="0.25">
      <c r="A247" s="1">
        <v>44350</v>
      </c>
      <c r="C247" s="1"/>
    </row>
    <row r="248" spans="1:3" x14ac:dyDescent="0.25">
      <c r="A248" s="1">
        <v>44446</v>
      </c>
      <c r="C248" s="1"/>
    </row>
    <row r="249" spans="1:3" x14ac:dyDescent="0.25">
      <c r="A249" s="1">
        <v>44481</v>
      </c>
      <c r="C249" s="1"/>
    </row>
    <row r="250" spans="1:3" x14ac:dyDescent="0.25">
      <c r="A250" s="1">
        <v>44502</v>
      </c>
      <c r="C250" s="1"/>
    </row>
    <row r="251" spans="1:3" x14ac:dyDescent="0.25">
      <c r="A251" s="1">
        <v>44515</v>
      </c>
      <c r="C251" s="1"/>
    </row>
    <row r="252" spans="1:3" x14ac:dyDescent="0.25">
      <c r="A252" s="1">
        <v>44555</v>
      </c>
      <c r="C252" s="1"/>
    </row>
    <row r="253" spans="1:3" x14ac:dyDescent="0.25">
      <c r="A253" s="1">
        <v>44562</v>
      </c>
      <c r="C253" s="1"/>
    </row>
    <row r="254" spans="1:3" x14ac:dyDescent="0.25">
      <c r="A254" s="1">
        <v>44620</v>
      </c>
      <c r="C254" s="1"/>
    </row>
    <row r="255" spans="1:3" x14ac:dyDescent="0.25">
      <c r="A255" s="1">
        <v>44621</v>
      </c>
      <c r="C255" s="1"/>
    </row>
    <row r="256" spans="1:3" x14ac:dyDescent="0.25">
      <c r="A256" s="1">
        <v>44666</v>
      </c>
      <c r="C256" s="1"/>
    </row>
    <row r="257" spans="1:3" x14ac:dyDescent="0.25">
      <c r="A257" s="1">
        <v>44672</v>
      </c>
      <c r="C257" s="1"/>
    </row>
    <row r="258" spans="1:3" x14ac:dyDescent="0.25">
      <c r="A258" s="1">
        <v>44682</v>
      </c>
      <c r="C258" s="1"/>
    </row>
    <row r="259" spans="1:3" x14ac:dyDescent="0.25">
      <c r="A259" s="1">
        <v>44728</v>
      </c>
      <c r="C259" s="1"/>
    </row>
    <row r="260" spans="1:3" x14ac:dyDescent="0.25">
      <c r="A260" s="1">
        <v>44811</v>
      </c>
      <c r="C260" s="1"/>
    </row>
    <row r="261" spans="1:3" x14ac:dyDescent="0.25">
      <c r="A261" s="1">
        <v>44846</v>
      </c>
      <c r="C261" s="1"/>
    </row>
    <row r="262" spans="1:3" x14ac:dyDescent="0.25">
      <c r="A262" s="1">
        <v>44867</v>
      </c>
      <c r="C262" s="1"/>
    </row>
    <row r="263" spans="1:3" x14ac:dyDescent="0.25">
      <c r="A263" s="1">
        <v>44880</v>
      </c>
      <c r="C263" s="1"/>
    </row>
    <row r="264" spans="1:3" x14ac:dyDescent="0.25">
      <c r="A264" s="1">
        <v>44920</v>
      </c>
      <c r="C264" s="1"/>
    </row>
    <row r="265" spans="1:3" x14ac:dyDescent="0.25">
      <c r="A265" s="1">
        <v>44927</v>
      </c>
      <c r="C265" s="1"/>
    </row>
    <row r="266" spans="1:3" x14ac:dyDescent="0.25">
      <c r="A266" s="1">
        <v>44977</v>
      </c>
      <c r="C266" s="1"/>
    </row>
    <row r="267" spans="1:3" x14ac:dyDescent="0.25">
      <c r="A267" s="1">
        <v>44978</v>
      </c>
      <c r="C267" s="1"/>
    </row>
    <row r="268" spans="1:3" x14ac:dyDescent="0.25">
      <c r="A268" s="1">
        <v>45023</v>
      </c>
      <c r="C268" s="1"/>
    </row>
    <row r="269" spans="1:3" x14ac:dyDescent="0.25">
      <c r="A269" s="1">
        <v>45037</v>
      </c>
      <c r="C269" s="1"/>
    </row>
    <row r="270" spans="1:3" x14ac:dyDescent="0.25">
      <c r="A270" s="1">
        <v>45047</v>
      </c>
      <c r="C270" s="1"/>
    </row>
    <row r="271" spans="1:3" x14ac:dyDescent="0.25">
      <c r="A271" s="1">
        <v>45085</v>
      </c>
      <c r="C271" s="1"/>
    </row>
    <row r="272" spans="1:3" x14ac:dyDescent="0.25">
      <c r="A272" s="1">
        <v>45176</v>
      </c>
      <c r="C272" s="1"/>
    </row>
    <row r="273" spans="1:3" x14ac:dyDescent="0.25">
      <c r="A273" s="1">
        <v>45211</v>
      </c>
      <c r="C273" s="1"/>
    </row>
    <row r="274" spans="1:3" x14ac:dyDescent="0.25">
      <c r="A274" s="1">
        <v>45232</v>
      </c>
      <c r="C274" s="1"/>
    </row>
    <row r="275" spans="1:3" x14ac:dyDescent="0.25">
      <c r="A275" s="1">
        <v>45245</v>
      </c>
      <c r="C275" s="1"/>
    </row>
    <row r="276" spans="1:3" x14ac:dyDescent="0.25">
      <c r="A276" s="1">
        <v>45285</v>
      </c>
      <c r="C276" s="1"/>
    </row>
    <row r="277" spans="1:3" x14ac:dyDescent="0.25">
      <c r="A277" s="1">
        <v>45292</v>
      </c>
      <c r="C277" s="1"/>
    </row>
    <row r="278" spans="1:3" x14ac:dyDescent="0.25">
      <c r="A278" s="1">
        <v>45334</v>
      </c>
      <c r="C278" s="1"/>
    </row>
    <row r="279" spans="1:3" x14ac:dyDescent="0.25">
      <c r="A279" s="1">
        <v>45335</v>
      </c>
      <c r="C279" s="1"/>
    </row>
    <row r="280" spans="1:3" x14ac:dyDescent="0.25">
      <c r="A280" s="1">
        <v>45380</v>
      </c>
      <c r="C280" s="1"/>
    </row>
    <row r="281" spans="1:3" x14ac:dyDescent="0.25">
      <c r="A281" s="1">
        <v>45403</v>
      </c>
      <c r="C281" s="1"/>
    </row>
    <row r="282" spans="1:3" x14ac:dyDescent="0.25">
      <c r="A282" s="1">
        <v>45413</v>
      </c>
      <c r="C282" s="1"/>
    </row>
    <row r="283" spans="1:3" x14ac:dyDescent="0.25">
      <c r="A283" s="1">
        <v>45442</v>
      </c>
      <c r="C283" s="1"/>
    </row>
    <row r="284" spans="1:3" x14ac:dyDescent="0.25">
      <c r="A284" s="1">
        <v>45542</v>
      </c>
      <c r="C284" s="1"/>
    </row>
    <row r="285" spans="1:3" x14ac:dyDescent="0.25">
      <c r="A285" s="1">
        <v>45577</v>
      </c>
      <c r="C285" s="1"/>
    </row>
    <row r="286" spans="1:3" x14ac:dyDescent="0.25">
      <c r="A286" s="1">
        <v>45598</v>
      </c>
      <c r="C286" s="1"/>
    </row>
    <row r="287" spans="1:3" x14ac:dyDescent="0.25">
      <c r="A287" s="1">
        <v>45611</v>
      </c>
      <c r="C287" s="1"/>
    </row>
    <row r="288" spans="1:3" x14ac:dyDescent="0.25">
      <c r="A288" s="1">
        <v>45651</v>
      </c>
      <c r="C288" s="1"/>
    </row>
    <row r="289" spans="1:3" x14ac:dyDescent="0.25">
      <c r="A289" s="1">
        <v>45658</v>
      </c>
      <c r="C289" s="1"/>
    </row>
    <row r="290" spans="1:3" x14ac:dyDescent="0.25">
      <c r="A290" s="1">
        <v>45719</v>
      </c>
      <c r="C290" s="1"/>
    </row>
    <row r="291" spans="1:3" x14ac:dyDescent="0.25">
      <c r="A291" s="1">
        <v>45720</v>
      </c>
      <c r="C291" s="1"/>
    </row>
    <row r="292" spans="1:3" x14ac:dyDescent="0.25">
      <c r="A292" s="1">
        <v>45765</v>
      </c>
      <c r="C292" s="1"/>
    </row>
    <row r="293" spans="1:3" x14ac:dyDescent="0.25">
      <c r="A293" s="1">
        <v>45768</v>
      </c>
      <c r="C293" s="1"/>
    </row>
    <row r="294" spans="1:3" x14ac:dyDescent="0.25">
      <c r="A294" s="1">
        <v>45778</v>
      </c>
      <c r="C294" s="1"/>
    </row>
    <row r="295" spans="1:3" x14ac:dyDescent="0.25">
      <c r="A295" s="1">
        <v>45827</v>
      </c>
      <c r="C295" s="1"/>
    </row>
    <row r="296" spans="1:3" x14ac:dyDescent="0.25">
      <c r="A296" s="1">
        <v>45907</v>
      </c>
      <c r="C296" s="1"/>
    </row>
    <row r="297" spans="1:3" x14ac:dyDescent="0.25">
      <c r="A297" s="1">
        <v>45942</v>
      </c>
      <c r="C297" s="1"/>
    </row>
    <row r="298" spans="1:3" x14ac:dyDescent="0.25">
      <c r="A298" s="1">
        <v>45963</v>
      </c>
      <c r="C298" s="1"/>
    </row>
    <row r="299" spans="1:3" x14ac:dyDescent="0.25">
      <c r="A299" s="1">
        <v>45976</v>
      </c>
      <c r="C299" s="1"/>
    </row>
    <row r="300" spans="1:3" x14ac:dyDescent="0.25">
      <c r="A300" s="1">
        <v>46016</v>
      </c>
      <c r="C300" s="1"/>
    </row>
    <row r="301" spans="1:3" x14ac:dyDescent="0.25">
      <c r="A301" s="1">
        <v>46023</v>
      </c>
      <c r="C301" s="1"/>
    </row>
    <row r="302" spans="1:3" x14ac:dyDescent="0.25">
      <c r="A302" s="1">
        <v>46069</v>
      </c>
      <c r="C302" s="1"/>
    </row>
    <row r="303" spans="1:3" x14ac:dyDescent="0.25">
      <c r="A303" s="1">
        <v>46070</v>
      </c>
      <c r="C303" s="1"/>
    </row>
    <row r="304" spans="1:3" x14ac:dyDescent="0.25">
      <c r="A304" s="1">
        <v>46115</v>
      </c>
      <c r="C304" s="1"/>
    </row>
    <row r="305" spans="1:3" x14ac:dyDescent="0.25">
      <c r="A305" s="1">
        <v>46133</v>
      </c>
      <c r="C305" s="1"/>
    </row>
    <row r="306" spans="1:3" x14ac:dyDescent="0.25">
      <c r="A306" s="1">
        <v>46143</v>
      </c>
      <c r="C306" s="1"/>
    </row>
    <row r="307" spans="1:3" x14ac:dyDescent="0.25">
      <c r="A307" s="1">
        <v>46177</v>
      </c>
      <c r="C307" s="1"/>
    </row>
    <row r="308" spans="1:3" x14ac:dyDescent="0.25">
      <c r="A308" s="1">
        <v>46272</v>
      </c>
      <c r="C308" s="1"/>
    </row>
    <row r="309" spans="1:3" x14ac:dyDescent="0.25">
      <c r="A309" s="1">
        <v>46307</v>
      </c>
      <c r="C309" s="1"/>
    </row>
    <row r="310" spans="1:3" x14ac:dyDescent="0.25">
      <c r="A310" s="1">
        <v>46328</v>
      </c>
      <c r="C310" s="1"/>
    </row>
    <row r="311" spans="1:3" x14ac:dyDescent="0.25">
      <c r="A311" s="1">
        <v>46341</v>
      </c>
      <c r="C311" s="1"/>
    </row>
    <row r="312" spans="1:3" x14ac:dyDescent="0.25">
      <c r="A312" s="1">
        <v>46381</v>
      </c>
      <c r="C312" s="1"/>
    </row>
    <row r="313" spans="1:3" x14ac:dyDescent="0.25">
      <c r="A313" s="1">
        <v>46388</v>
      </c>
      <c r="C313" s="1"/>
    </row>
    <row r="314" spans="1:3" x14ac:dyDescent="0.25">
      <c r="A314" s="1">
        <v>46426</v>
      </c>
      <c r="C314" s="1"/>
    </row>
    <row r="315" spans="1:3" x14ac:dyDescent="0.25">
      <c r="A315" s="1">
        <v>46427</v>
      </c>
      <c r="C315" s="1"/>
    </row>
    <row r="316" spans="1:3" x14ac:dyDescent="0.25">
      <c r="A316" s="1">
        <v>46472</v>
      </c>
      <c r="C316" s="1"/>
    </row>
    <row r="317" spans="1:3" x14ac:dyDescent="0.25">
      <c r="A317" s="1">
        <v>46498</v>
      </c>
      <c r="C317" s="1"/>
    </row>
    <row r="318" spans="1:3" x14ac:dyDescent="0.25">
      <c r="A318" s="1">
        <v>46508</v>
      </c>
      <c r="C318" s="1"/>
    </row>
    <row r="319" spans="1:3" x14ac:dyDescent="0.25">
      <c r="A319" s="1">
        <v>46534</v>
      </c>
      <c r="C319" s="1"/>
    </row>
    <row r="320" spans="1:3" x14ac:dyDescent="0.25">
      <c r="A320" s="1">
        <v>46637</v>
      </c>
      <c r="C320" s="1"/>
    </row>
    <row r="321" spans="1:3" x14ac:dyDescent="0.25">
      <c r="A321" s="1">
        <v>46672</v>
      </c>
      <c r="C321" s="1"/>
    </row>
    <row r="322" spans="1:3" x14ac:dyDescent="0.25">
      <c r="A322" s="1">
        <v>46693</v>
      </c>
      <c r="C322" s="1"/>
    </row>
    <row r="323" spans="1:3" x14ac:dyDescent="0.25">
      <c r="A323" s="1">
        <v>46706</v>
      </c>
      <c r="C323" s="1"/>
    </row>
    <row r="324" spans="1:3" x14ac:dyDescent="0.25">
      <c r="A324" s="1">
        <v>46746</v>
      </c>
      <c r="C324" s="1"/>
    </row>
    <row r="325" spans="1:3" x14ac:dyDescent="0.25">
      <c r="A325" s="1">
        <v>46753</v>
      </c>
      <c r="C325" s="1"/>
    </row>
    <row r="326" spans="1:3" x14ac:dyDescent="0.25">
      <c r="A326" s="1">
        <v>46811</v>
      </c>
      <c r="C326" s="1"/>
    </row>
    <row r="327" spans="1:3" x14ac:dyDescent="0.25">
      <c r="A327" s="1">
        <v>46812</v>
      </c>
      <c r="C327" s="1"/>
    </row>
    <row r="328" spans="1:3" x14ac:dyDescent="0.25">
      <c r="A328" s="1">
        <v>46857</v>
      </c>
      <c r="C328" s="1"/>
    </row>
    <row r="329" spans="1:3" x14ac:dyDescent="0.25">
      <c r="A329" s="1">
        <v>46864</v>
      </c>
      <c r="C329" s="1"/>
    </row>
    <row r="330" spans="1:3" x14ac:dyDescent="0.25">
      <c r="A330" s="1">
        <v>46874</v>
      </c>
      <c r="C330" s="1"/>
    </row>
    <row r="331" spans="1:3" x14ac:dyDescent="0.25">
      <c r="A331" s="1">
        <v>46919</v>
      </c>
      <c r="C331" s="1"/>
    </row>
    <row r="332" spans="1:3" x14ac:dyDescent="0.25">
      <c r="A332" s="1">
        <v>47003</v>
      </c>
      <c r="C332" s="1"/>
    </row>
    <row r="333" spans="1:3" x14ac:dyDescent="0.25">
      <c r="A333" s="1">
        <v>47038</v>
      </c>
      <c r="C333" s="1"/>
    </row>
    <row r="334" spans="1:3" x14ac:dyDescent="0.25">
      <c r="A334" s="1">
        <v>47059</v>
      </c>
      <c r="C334" s="1"/>
    </row>
    <row r="335" spans="1:3" x14ac:dyDescent="0.25">
      <c r="A335" s="1">
        <v>47072</v>
      </c>
      <c r="C335" s="1"/>
    </row>
    <row r="336" spans="1:3" x14ac:dyDescent="0.25">
      <c r="A336" s="1">
        <v>47112</v>
      </c>
      <c r="C336" s="1"/>
    </row>
    <row r="337" spans="1:3" x14ac:dyDescent="0.25">
      <c r="A337" s="1">
        <v>47119</v>
      </c>
      <c r="C337" s="1"/>
    </row>
    <row r="338" spans="1:3" x14ac:dyDescent="0.25">
      <c r="A338" s="1">
        <v>47161</v>
      </c>
      <c r="C338" s="1"/>
    </row>
    <row r="339" spans="1:3" x14ac:dyDescent="0.25">
      <c r="A339" s="1">
        <v>47162</v>
      </c>
      <c r="C339" s="1"/>
    </row>
    <row r="340" spans="1:3" x14ac:dyDescent="0.25">
      <c r="A340" s="1">
        <v>47207</v>
      </c>
      <c r="C340" s="1"/>
    </row>
    <row r="341" spans="1:3" x14ac:dyDescent="0.25">
      <c r="A341" s="1">
        <v>47229</v>
      </c>
      <c r="C341" s="1"/>
    </row>
    <row r="342" spans="1:3" x14ac:dyDescent="0.25">
      <c r="A342" s="1">
        <v>47239</v>
      </c>
      <c r="C342" s="1"/>
    </row>
    <row r="343" spans="1:3" x14ac:dyDescent="0.25">
      <c r="A343" s="1">
        <v>47269</v>
      </c>
      <c r="C343" s="1"/>
    </row>
    <row r="344" spans="1:3" x14ac:dyDescent="0.25">
      <c r="A344" s="1">
        <v>47368</v>
      </c>
      <c r="C344" s="1"/>
    </row>
    <row r="345" spans="1:3" x14ac:dyDescent="0.25">
      <c r="A345" s="1">
        <v>47403</v>
      </c>
      <c r="C345" s="1"/>
    </row>
    <row r="346" spans="1:3" x14ac:dyDescent="0.25">
      <c r="A346" s="1">
        <v>47424</v>
      </c>
      <c r="C346" s="1"/>
    </row>
    <row r="347" spans="1:3" x14ac:dyDescent="0.25">
      <c r="A347" s="1">
        <v>47437</v>
      </c>
      <c r="C347" s="1"/>
    </row>
    <row r="348" spans="1:3" x14ac:dyDescent="0.25">
      <c r="A348" s="1">
        <v>47477</v>
      </c>
      <c r="C348" s="1"/>
    </row>
    <row r="349" spans="1:3" x14ac:dyDescent="0.25">
      <c r="A349" s="1">
        <v>47484</v>
      </c>
      <c r="C349" s="1"/>
    </row>
    <row r="350" spans="1:3" x14ac:dyDescent="0.25">
      <c r="A350" s="1">
        <v>47546</v>
      </c>
      <c r="C350" s="1"/>
    </row>
    <row r="351" spans="1:3" x14ac:dyDescent="0.25">
      <c r="A351" s="1">
        <v>47547</v>
      </c>
      <c r="C351" s="1"/>
    </row>
    <row r="352" spans="1:3" x14ac:dyDescent="0.25">
      <c r="A352" s="1">
        <v>47592</v>
      </c>
      <c r="C352" s="1"/>
    </row>
    <row r="353" spans="1:3" x14ac:dyDescent="0.25">
      <c r="A353" s="1">
        <v>47594</v>
      </c>
      <c r="C353" s="1"/>
    </row>
    <row r="354" spans="1:3" x14ac:dyDescent="0.25">
      <c r="A354" s="1">
        <v>47604</v>
      </c>
      <c r="C354" s="1"/>
    </row>
    <row r="355" spans="1:3" x14ac:dyDescent="0.25">
      <c r="A355" s="1">
        <v>47654</v>
      </c>
      <c r="C355" s="1"/>
    </row>
    <row r="356" spans="1:3" x14ac:dyDescent="0.25">
      <c r="A356" s="1">
        <v>47733</v>
      </c>
      <c r="C356" s="1"/>
    </row>
    <row r="357" spans="1:3" x14ac:dyDescent="0.25">
      <c r="A357" s="1">
        <v>47768</v>
      </c>
      <c r="C357" s="1"/>
    </row>
    <row r="358" spans="1:3" x14ac:dyDescent="0.25">
      <c r="A358" s="1">
        <v>47789</v>
      </c>
      <c r="C358" s="1"/>
    </row>
    <row r="359" spans="1:3" x14ac:dyDescent="0.25">
      <c r="A359" s="1">
        <v>47802</v>
      </c>
      <c r="C359" s="1"/>
    </row>
    <row r="360" spans="1:3" x14ac:dyDescent="0.25">
      <c r="A360" s="1">
        <v>47842</v>
      </c>
      <c r="C360" s="1"/>
    </row>
    <row r="361" spans="1:3" x14ac:dyDescent="0.25">
      <c r="A361" s="1">
        <v>47849</v>
      </c>
      <c r="C361" s="1"/>
    </row>
    <row r="362" spans="1:3" x14ac:dyDescent="0.25">
      <c r="A362" s="1">
        <v>47903</v>
      </c>
      <c r="C362" s="1"/>
    </row>
    <row r="363" spans="1:3" x14ac:dyDescent="0.25">
      <c r="A363" s="1">
        <v>47904</v>
      </c>
      <c r="C363" s="1"/>
    </row>
    <row r="364" spans="1:3" x14ac:dyDescent="0.25">
      <c r="A364" s="1">
        <v>47949</v>
      </c>
      <c r="C364" s="1"/>
    </row>
    <row r="365" spans="1:3" x14ac:dyDescent="0.25">
      <c r="A365" s="1">
        <v>47959</v>
      </c>
      <c r="C365" s="1"/>
    </row>
    <row r="366" spans="1:3" x14ac:dyDescent="0.25">
      <c r="A366" s="1">
        <v>47969</v>
      </c>
      <c r="C366" s="1"/>
    </row>
    <row r="367" spans="1:3" x14ac:dyDescent="0.25">
      <c r="A367" s="1">
        <v>48011</v>
      </c>
      <c r="C367" s="1"/>
    </row>
    <row r="368" spans="1:3" x14ac:dyDescent="0.25">
      <c r="A368" s="1">
        <v>48098</v>
      </c>
      <c r="C368" s="1"/>
    </row>
    <row r="369" spans="1:3" x14ac:dyDescent="0.25">
      <c r="A369" s="1">
        <v>48133</v>
      </c>
      <c r="C369" s="1"/>
    </row>
    <row r="370" spans="1:3" x14ac:dyDescent="0.25">
      <c r="A370" s="1">
        <v>48154</v>
      </c>
      <c r="C370" s="1"/>
    </row>
    <row r="371" spans="1:3" x14ac:dyDescent="0.25">
      <c r="A371" s="1">
        <v>48167</v>
      </c>
      <c r="C371" s="1"/>
    </row>
    <row r="372" spans="1:3" x14ac:dyDescent="0.25">
      <c r="A372" s="1">
        <v>48207</v>
      </c>
      <c r="C372" s="1"/>
    </row>
    <row r="373" spans="1:3" x14ac:dyDescent="0.25">
      <c r="A373" s="1">
        <v>48214</v>
      </c>
      <c r="C373" s="1"/>
    </row>
    <row r="374" spans="1:3" x14ac:dyDescent="0.25">
      <c r="A374" s="1">
        <v>48253</v>
      </c>
      <c r="C374" s="1"/>
    </row>
    <row r="375" spans="1:3" x14ac:dyDescent="0.25">
      <c r="A375" s="1">
        <v>48254</v>
      </c>
      <c r="C375" s="1"/>
    </row>
    <row r="376" spans="1:3" x14ac:dyDescent="0.25">
      <c r="A376" s="1">
        <v>48299</v>
      </c>
      <c r="C376" s="1"/>
    </row>
    <row r="377" spans="1:3" x14ac:dyDescent="0.25">
      <c r="A377" s="1">
        <v>48325</v>
      </c>
      <c r="C377" s="1"/>
    </row>
    <row r="378" spans="1:3" x14ac:dyDescent="0.25">
      <c r="A378" s="1">
        <v>48335</v>
      </c>
      <c r="C378" s="1"/>
    </row>
    <row r="379" spans="1:3" x14ac:dyDescent="0.25">
      <c r="A379" s="1">
        <v>48361</v>
      </c>
      <c r="C379" s="1"/>
    </row>
    <row r="380" spans="1:3" x14ac:dyDescent="0.25">
      <c r="A380" s="1">
        <v>48464</v>
      </c>
      <c r="C380" s="1"/>
    </row>
    <row r="381" spans="1:3" x14ac:dyDescent="0.25">
      <c r="A381" s="1">
        <v>48499</v>
      </c>
      <c r="C381" s="1"/>
    </row>
    <row r="382" spans="1:3" x14ac:dyDescent="0.25">
      <c r="A382" s="1">
        <v>48520</v>
      </c>
      <c r="C382" s="1"/>
    </row>
    <row r="383" spans="1:3" x14ac:dyDescent="0.25">
      <c r="A383" s="1">
        <v>48533</v>
      </c>
      <c r="C383" s="1"/>
    </row>
    <row r="384" spans="1:3" x14ac:dyDescent="0.25">
      <c r="A384" s="1">
        <v>48573</v>
      </c>
      <c r="C384" s="1"/>
    </row>
    <row r="385" spans="1:3" x14ac:dyDescent="0.25">
      <c r="A385" s="1">
        <v>48580</v>
      </c>
      <c r="C385" s="1"/>
    </row>
    <row r="386" spans="1:3" x14ac:dyDescent="0.25">
      <c r="A386" s="1">
        <v>48638</v>
      </c>
      <c r="C386" s="1"/>
    </row>
    <row r="387" spans="1:3" x14ac:dyDescent="0.25">
      <c r="A387" s="1">
        <v>48639</v>
      </c>
      <c r="C387" s="1"/>
    </row>
    <row r="388" spans="1:3" x14ac:dyDescent="0.25">
      <c r="A388" s="1">
        <v>48684</v>
      </c>
      <c r="C388" s="1"/>
    </row>
    <row r="389" spans="1:3" x14ac:dyDescent="0.25">
      <c r="A389" s="1">
        <v>48690</v>
      </c>
      <c r="C389" s="1"/>
    </row>
    <row r="390" spans="1:3" x14ac:dyDescent="0.25">
      <c r="A390" s="1">
        <v>48700</v>
      </c>
      <c r="C390" s="1"/>
    </row>
    <row r="391" spans="1:3" x14ac:dyDescent="0.25">
      <c r="A391" s="1">
        <v>48746</v>
      </c>
      <c r="C391" s="1"/>
    </row>
    <row r="392" spans="1:3" x14ac:dyDescent="0.25">
      <c r="A392" s="1">
        <v>48829</v>
      </c>
      <c r="C392" s="1"/>
    </row>
    <row r="393" spans="1:3" x14ac:dyDescent="0.25">
      <c r="A393" s="1">
        <v>48864</v>
      </c>
      <c r="C393" s="1"/>
    </row>
    <row r="394" spans="1:3" x14ac:dyDescent="0.25">
      <c r="A394" s="1">
        <v>48885</v>
      </c>
      <c r="C394" s="1"/>
    </row>
    <row r="395" spans="1:3" x14ac:dyDescent="0.25">
      <c r="A395" s="1">
        <v>48898</v>
      </c>
      <c r="C395" s="1"/>
    </row>
    <row r="396" spans="1:3" x14ac:dyDescent="0.25">
      <c r="A396" s="1">
        <v>48938</v>
      </c>
      <c r="C396" s="1"/>
    </row>
    <row r="397" spans="1:3" x14ac:dyDescent="0.25">
      <c r="A397" s="1">
        <v>48945</v>
      </c>
      <c r="C397" s="1"/>
    </row>
    <row r="398" spans="1:3" x14ac:dyDescent="0.25">
      <c r="A398" s="1">
        <v>48995</v>
      </c>
      <c r="C398" s="1"/>
    </row>
    <row r="399" spans="1:3" x14ac:dyDescent="0.25">
      <c r="A399" s="1">
        <v>48996</v>
      </c>
      <c r="C399" s="1"/>
    </row>
    <row r="400" spans="1:3" x14ac:dyDescent="0.25">
      <c r="A400" s="1">
        <v>49041</v>
      </c>
      <c r="C400" s="1"/>
    </row>
    <row r="401" spans="1:3" x14ac:dyDescent="0.25">
      <c r="A401" s="1">
        <v>49055</v>
      </c>
      <c r="C401" s="1"/>
    </row>
    <row r="402" spans="1:3" x14ac:dyDescent="0.25">
      <c r="A402" s="1">
        <v>49065</v>
      </c>
      <c r="C402" s="1"/>
    </row>
    <row r="403" spans="1:3" x14ac:dyDescent="0.25">
      <c r="A403" s="1">
        <v>49103</v>
      </c>
      <c r="C403" s="1"/>
    </row>
    <row r="404" spans="1:3" x14ac:dyDescent="0.25">
      <c r="A404" s="1">
        <v>49194</v>
      </c>
      <c r="C404" s="1"/>
    </row>
    <row r="405" spans="1:3" x14ac:dyDescent="0.25">
      <c r="A405" s="1">
        <v>49229</v>
      </c>
      <c r="C405" s="1"/>
    </row>
    <row r="406" spans="1:3" x14ac:dyDescent="0.25">
      <c r="A406" s="1">
        <v>49250</v>
      </c>
      <c r="C406" s="1"/>
    </row>
    <row r="407" spans="1:3" x14ac:dyDescent="0.25">
      <c r="A407" s="1">
        <v>49263</v>
      </c>
      <c r="C407" s="1"/>
    </row>
    <row r="408" spans="1:3" x14ac:dyDescent="0.25">
      <c r="A408" s="1">
        <v>49303</v>
      </c>
      <c r="C408" s="1"/>
    </row>
    <row r="409" spans="1:3" x14ac:dyDescent="0.25">
      <c r="A409" s="1">
        <v>49310</v>
      </c>
      <c r="C409" s="1"/>
    </row>
    <row r="410" spans="1:3" x14ac:dyDescent="0.25">
      <c r="A410" s="1">
        <v>49345</v>
      </c>
      <c r="C410" s="1"/>
    </row>
    <row r="411" spans="1:3" x14ac:dyDescent="0.25">
      <c r="A411" s="1">
        <v>49346</v>
      </c>
      <c r="C411" s="1"/>
    </row>
    <row r="412" spans="1:3" x14ac:dyDescent="0.25">
      <c r="A412" s="1">
        <v>49391</v>
      </c>
      <c r="C412" s="1"/>
    </row>
    <row r="413" spans="1:3" x14ac:dyDescent="0.25">
      <c r="A413" s="1">
        <v>49420</v>
      </c>
      <c r="C413" s="1"/>
    </row>
    <row r="414" spans="1:3" x14ac:dyDescent="0.25">
      <c r="A414" s="1">
        <v>49430</v>
      </c>
      <c r="C414" s="1"/>
    </row>
    <row r="415" spans="1:3" x14ac:dyDescent="0.25">
      <c r="A415" s="1">
        <v>49453</v>
      </c>
      <c r="C415" s="1"/>
    </row>
    <row r="416" spans="1:3" x14ac:dyDescent="0.25">
      <c r="A416" s="1">
        <v>49559</v>
      </c>
      <c r="C416" s="1"/>
    </row>
    <row r="417" spans="1:3" x14ac:dyDescent="0.25">
      <c r="A417" s="1">
        <v>49594</v>
      </c>
      <c r="C417" s="1"/>
    </row>
    <row r="418" spans="1:3" x14ac:dyDescent="0.25">
      <c r="A418" s="1">
        <v>49615</v>
      </c>
      <c r="C418" s="1"/>
    </row>
    <row r="419" spans="1:3" x14ac:dyDescent="0.25">
      <c r="A419" s="1">
        <v>49628</v>
      </c>
      <c r="C419" s="1"/>
    </row>
    <row r="420" spans="1:3" x14ac:dyDescent="0.25">
      <c r="A420" s="1">
        <v>49668</v>
      </c>
      <c r="C420" s="1"/>
    </row>
    <row r="421" spans="1:3" x14ac:dyDescent="0.25">
      <c r="A421" s="1">
        <v>49675</v>
      </c>
      <c r="C421" s="1"/>
    </row>
    <row r="422" spans="1:3" x14ac:dyDescent="0.25">
      <c r="A422" s="1">
        <v>49730</v>
      </c>
      <c r="C422" s="1"/>
    </row>
    <row r="423" spans="1:3" x14ac:dyDescent="0.25">
      <c r="A423" s="1">
        <v>49731</v>
      </c>
      <c r="C423" s="1"/>
    </row>
    <row r="424" spans="1:3" x14ac:dyDescent="0.25">
      <c r="A424" s="1">
        <v>49776</v>
      </c>
      <c r="C424" s="1"/>
    </row>
    <row r="425" spans="1:3" x14ac:dyDescent="0.25">
      <c r="A425" s="1">
        <v>49786</v>
      </c>
      <c r="C425" s="1"/>
    </row>
    <row r="426" spans="1:3" x14ac:dyDescent="0.25">
      <c r="A426" s="1">
        <v>49796</v>
      </c>
      <c r="C426" s="1"/>
    </row>
    <row r="427" spans="1:3" x14ac:dyDescent="0.25">
      <c r="A427" s="1">
        <v>49838</v>
      </c>
      <c r="C427" s="1"/>
    </row>
    <row r="428" spans="1:3" x14ac:dyDescent="0.25">
      <c r="A428" s="1">
        <v>49925</v>
      </c>
      <c r="C428" s="1"/>
    </row>
    <row r="429" spans="1:3" x14ac:dyDescent="0.25">
      <c r="A429" s="1">
        <v>49960</v>
      </c>
      <c r="C429" s="1"/>
    </row>
    <row r="430" spans="1:3" x14ac:dyDescent="0.25">
      <c r="A430" s="1">
        <v>49981</v>
      </c>
      <c r="C430" s="1"/>
    </row>
    <row r="431" spans="1:3" x14ac:dyDescent="0.25">
      <c r="A431" s="1">
        <v>49994</v>
      </c>
      <c r="C431" s="1"/>
    </row>
    <row r="432" spans="1:3" x14ac:dyDescent="0.25">
      <c r="A432" s="1">
        <v>50034</v>
      </c>
      <c r="C432" s="1"/>
    </row>
    <row r="433" spans="1:3" x14ac:dyDescent="0.25">
      <c r="A433" s="1">
        <v>50041</v>
      </c>
      <c r="C433" s="1"/>
    </row>
    <row r="434" spans="1:3" x14ac:dyDescent="0.25">
      <c r="A434" s="1">
        <v>50087</v>
      </c>
      <c r="C434" s="1"/>
    </row>
    <row r="435" spans="1:3" x14ac:dyDescent="0.25">
      <c r="A435" s="1">
        <v>50088</v>
      </c>
      <c r="C435" s="1"/>
    </row>
    <row r="436" spans="1:3" x14ac:dyDescent="0.25">
      <c r="A436" s="1">
        <v>50133</v>
      </c>
      <c r="C436" s="1"/>
    </row>
    <row r="437" spans="1:3" x14ac:dyDescent="0.25">
      <c r="A437" s="1">
        <v>50151</v>
      </c>
      <c r="C437" s="1"/>
    </row>
    <row r="438" spans="1:3" x14ac:dyDescent="0.25">
      <c r="A438" s="1">
        <v>50161</v>
      </c>
      <c r="C438" s="1"/>
    </row>
    <row r="439" spans="1:3" x14ac:dyDescent="0.25">
      <c r="A439" s="1">
        <v>50195</v>
      </c>
      <c r="C439" s="1"/>
    </row>
    <row r="440" spans="1:3" x14ac:dyDescent="0.25">
      <c r="A440" s="1">
        <v>50290</v>
      </c>
      <c r="C440" s="1"/>
    </row>
    <row r="441" spans="1:3" x14ac:dyDescent="0.25">
      <c r="A441" s="1">
        <v>50325</v>
      </c>
      <c r="C441" s="1"/>
    </row>
    <row r="442" spans="1:3" x14ac:dyDescent="0.25">
      <c r="A442" s="1">
        <v>50346</v>
      </c>
      <c r="C442" s="1"/>
    </row>
    <row r="443" spans="1:3" x14ac:dyDescent="0.25">
      <c r="A443" s="1">
        <v>50359</v>
      </c>
      <c r="C443" s="1"/>
    </row>
    <row r="444" spans="1:3" x14ac:dyDescent="0.25">
      <c r="A444" s="1">
        <v>50399</v>
      </c>
      <c r="C444" s="1"/>
    </row>
    <row r="445" spans="1:3" x14ac:dyDescent="0.25">
      <c r="A445" s="1">
        <v>50406</v>
      </c>
      <c r="C445" s="1"/>
    </row>
    <row r="446" spans="1:3" x14ac:dyDescent="0.25">
      <c r="A446" s="1">
        <v>50472</v>
      </c>
      <c r="C446" s="1"/>
    </row>
    <row r="447" spans="1:3" x14ac:dyDescent="0.25">
      <c r="A447" s="1">
        <v>50473</v>
      </c>
      <c r="C447" s="1"/>
    </row>
    <row r="448" spans="1:3" x14ac:dyDescent="0.25">
      <c r="A448" s="1">
        <v>50516</v>
      </c>
      <c r="C448" s="1"/>
    </row>
    <row r="449" spans="1:3" x14ac:dyDescent="0.25">
      <c r="A449" s="1">
        <v>50518</v>
      </c>
      <c r="C449" s="1"/>
    </row>
    <row r="450" spans="1:3" x14ac:dyDescent="0.25">
      <c r="A450" s="1">
        <v>50526</v>
      </c>
      <c r="C450" s="1"/>
    </row>
    <row r="451" spans="1:3" x14ac:dyDescent="0.25">
      <c r="A451" s="1">
        <v>50580</v>
      </c>
      <c r="C451" s="1"/>
    </row>
    <row r="452" spans="1:3" x14ac:dyDescent="0.25">
      <c r="A452" s="1">
        <v>50655</v>
      </c>
      <c r="C452" s="1"/>
    </row>
    <row r="453" spans="1:3" x14ac:dyDescent="0.25">
      <c r="A453" s="1">
        <v>50690</v>
      </c>
      <c r="C453" s="1"/>
    </row>
    <row r="454" spans="1:3" x14ac:dyDescent="0.25">
      <c r="A454" s="1">
        <v>50711</v>
      </c>
      <c r="C454" s="1"/>
    </row>
    <row r="455" spans="1:3" x14ac:dyDescent="0.25">
      <c r="A455" s="1">
        <v>50724</v>
      </c>
      <c r="C455" s="1"/>
    </row>
    <row r="456" spans="1:3" x14ac:dyDescent="0.25">
      <c r="A456" s="1">
        <v>50764</v>
      </c>
      <c r="C456" s="1"/>
    </row>
    <row r="457" spans="1:3" x14ac:dyDescent="0.25">
      <c r="A457" s="1">
        <v>50771</v>
      </c>
      <c r="C457" s="1"/>
    </row>
    <row r="458" spans="1:3" x14ac:dyDescent="0.25">
      <c r="A458" s="1">
        <v>50822</v>
      </c>
      <c r="C458" s="1"/>
    </row>
    <row r="459" spans="1:3" x14ac:dyDescent="0.25">
      <c r="A459" s="1">
        <v>50823</v>
      </c>
      <c r="C459" s="1"/>
    </row>
    <row r="460" spans="1:3" x14ac:dyDescent="0.25">
      <c r="A460" s="1">
        <v>50868</v>
      </c>
      <c r="C460" s="1"/>
    </row>
    <row r="461" spans="1:3" x14ac:dyDescent="0.25">
      <c r="A461" s="1">
        <v>50881</v>
      </c>
      <c r="C461" s="1"/>
    </row>
    <row r="462" spans="1:3" x14ac:dyDescent="0.25">
      <c r="A462" s="1">
        <v>50891</v>
      </c>
      <c r="C462" s="1"/>
    </row>
    <row r="463" spans="1:3" x14ac:dyDescent="0.25">
      <c r="A463" s="1">
        <v>50930</v>
      </c>
      <c r="C463" s="1"/>
    </row>
    <row r="464" spans="1:3" x14ac:dyDescent="0.25">
      <c r="A464" s="1">
        <v>51020</v>
      </c>
      <c r="C464" s="1"/>
    </row>
    <row r="465" spans="1:3" x14ac:dyDescent="0.25">
      <c r="A465" s="1">
        <v>51055</v>
      </c>
      <c r="C465" s="1"/>
    </row>
    <row r="466" spans="1:3" x14ac:dyDescent="0.25">
      <c r="A466" s="1">
        <v>51076</v>
      </c>
      <c r="C466" s="1"/>
    </row>
    <row r="467" spans="1:3" x14ac:dyDescent="0.25">
      <c r="A467" s="1">
        <v>51089</v>
      </c>
      <c r="C467" s="1"/>
    </row>
    <row r="468" spans="1:3" x14ac:dyDescent="0.25">
      <c r="A468" s="1">
        <v>51129</v>
      </c>
      <c r="C468" s="1"/>
    </row>
    <row r="469" spans="1:3" x14ac:dyDescent="0.25">
      <c r="A469" s="1">
        <v>51136</v>
      </c>
      <c r="C469" s="1"/>
    </row>
    <row r="470" spans="1:3" x14ac:dyDescent="0.25">
      <c r="A470" s="1">
        <v>51179</v>
      </c>
      <c r="C470" s="1"/>
    </row>
    <row r="471" spans="1:3" x14ac:dyDescent="0.25">
      <c r="A471" s="1">
        <v>51180</v>
      </c>
      <c r="C471" s="1"/>
    </row>
    <row r="472" spans="1:3" x14ac:dyDescent="0.25">
      <c r="A472" s="1">
        <v>51225</v>
      </c>
      <c r="C472" s="1"/>
    </row>
    <row r="473" spans="1:3" x14ac:dyDescent="0.25">
      <c r="A473" s="1">
        <v>51247</v>
      </c>
      <c r="C473" s="1"/>
    </row>
    <row r="474" spans="1:3" x14ac:dyDescent="0.25">
      <c r="A474" s="1">
        <v>51257</v>
      </c>
      <c r="C474" s="1"/>
    </row>
    <row r="475" spans="1:3" x14ac:dyDescent="0.25">
      <c r="A475" s="1">
        <v>51287</v>
      </c>
      <c r="C475" s="1"/>
    </row>
    <row r="476" spans="1:3" x14ac:dyDescent="0.25">
      <c r="A476" s="1">
        <v>51386</v>
      </c>
      <c r="C476" s="1"/>
    </row>
    <row r="477" spans="1:3" x14ac:dyDescent="0.25">
      <c r="A477" s="1">
        <v>51421</v>
      </c>
      <c r="C477" s="1"/>
    </row>
    <row r="478" spans="1:3" x14ac:dyDescent="0.25">
      <c r="A478" s="1">
        <v>51442</v>
      </c>
      <c r="C478" s="1"/>
    </row>
    <row r="479" spans="1:3" x14ac:dyDescent="0.25">
      <c r="A479" s="1">
        <v>51455</v>
      </c>
      <c r="C479" s="1"/>
    </row>
    <row r="480" spans="1:3" x14ac:dyDescent="0.25">
      <c r="A480" s="1">
        <v>51495</v>
      </c>
      <c r="C480" s="1"/>
    </row>
    <row r="481" spans="1:3" x14ac:dyDescent="0.25">
      <c r="A481" s="1">
        <v>51502</v>
      </c>
      <c r="C481" s="1"/>
    </row>
    <row r="482" spans="1:3" x14ac:dyDescent="0.25">
      <c r="A482" s="1">
        <v>51564</v>
      </c>
      <c r="C482" s="1"/>
    </row>
    <row r="483" spans="1:3" x14ac:dyDescent="0.25">
      <c r="A483" s="1">
        <v>51565</v>
      </c>
      <c r="C483" s="1"/>
    </row>
    <row r="484" spans="1:3" x14ac:dyDescent="0.25">
      <c r="A484" s="1">
        <v>51610</v>
      </c>
      <c r="C484" s="1"/>
    </row>
    <row r="485" spans="1:3" x14ac:dyDescent="0.25">
      <c r="A485" s="1">
        <v>51612</v>
      </c>
      <c r="C485" s="1"/>
    </row>
    <row r="486" spans="1:3" x14ac:dyDescent="0.25">
      <c r="A486" s="1">
        <v>51622</v>
      </c>
      <c r="C486" s="1"/>
    </row>
    <row r="487" spans="1:3" x14ac:dyDescent="0.25">
      <c r="A487" s="1">
        <v>51672</v>
      </c>
      <c r="C487" s="1"/>
    </row>
    <row r="488" spans="1:3" x14ac:dyDescent="0.25">
      <c r="A488" s="1">
        <v>51751</v>
      </c>
      <c r="C488" s="1"/>
    </row>
    <row r="489" spans="1:3" x14ac:dyDescent="0.25">
      <c r="A489" s="1">
        <v>51786</v>
      </c>
      <c r="C489" s="1"/>
    </row>
    <row r="490" spans="1:3" x14ac:dyDescent="0.25">
      <c r="A490" s="1">
        <v>51807</v>
      </c>
      <c r="C490" s="1"/>
    </row>
    <row r="491" spans="1:3" x14ac:dyDescent="0.25">
      <c r="A491" s="1">
        <v>51820</v>
      </c>
      <c r="C491" s="1"/>
    </row>
    <row r="492" spans="1:3" x14ac:dyDescent="0.25">
      <c r="A492" s="1">
        <v>51860</v>
      </c>
      <c r="C492" s="1"/>
    </row>
    <row r="493" spans="1:3" x14ac:dyDescent="0.25">
      <c r="A493" s="1">
        <v>51867</v>
      </c>
      <c r="C493" s="1"/>
    </row>
    <row r="494" spans="1:3" x14ac:dyDescent="0.25">
      <c r="A494" s="1">
        <v>51914</v>
      </c>
      <c r="C494" s="1"/>
    </row>
    <row r="495" spans="1:3" x14ac:dyDescent="0.25">
      <c r="A495" s="1">
        <v>51915</v>
      </c>
      <c r="C495" s="1"/>
    </row>
    <row r="496" spans="1:3" x14ac:dyDescent="0.25">
      <c r="A496" s="1">
        <v>51960</v>
      </c>
      <c r="C496" s="1"/>
    </row>
    <row r="497" spans="1:3" x14ac:dyDescent="0.25">
      <c r="A497" s="1">
        <v>51977</v>
      </c>
      <c r="C497" s="1"/>
    </row>
    <row r="498" spans="1:3" x14ac:dyDescent="0.25">
      <c r="A498" s="1">
        <v>51987</v>
      </c>
      <c r="C498" s="1"/>
    </row>
    <row r="499" spans="1:3" x14ac:dyDescent="0.25">
      <c r="A499" s="1">
        <v>52022</v>
      </c>
      <c r="C499" s="1"/>
    </row>
    <row r="500" spans="1:3" x14ac:dyDescent="0.25">
      <c r="A500" s="1">
        <v>52116</v>
      </c>
      <c r="C500" s="1"/>
    </row>
    <row r="501" spans="1:3" x14ac:dyDescent="0.25">
      <c r="A501" s="1">
        <v>52151</v>
      </c>
      <c r="C501" s="1"/>
    </row>
    <row r="502" spans="1:3" x14ac:dyDescent="0.25">
      <c r="A502" s="1">
        <v>52172</v>
      </c>
      <c r="C502" s="1"/>
    </row>
    <row r="503" spans="1:3" x14ac:dyDescent="0.25">
      <c r="A503" s="1">
        <v>52185</v>
      </c>
      <c r="C503" s="1"/>
    </row>
    <row r="504" spans="1:3" x14ac:dyDescent="0.25">
      <c r="A504" s="1">
        <v>52225</v>
      </c>
      <c r="C504" s="1"/>
    </row>
    <row r="505" spans="1:3" x14ac:dyDescent="0.25">
      <c r="A505" s="1">
        <v>52232</v>
      </c>
      <c r="C505" s="1"/>
    </row>
    <row r="506" spans="1:3" x14ac:dyDescent="0.25">
      <c r="A506" s="1">
        <v>52271</v>
      </c>
      <c r="C506" s="1"/>
    </row>
    <row r="507" spans="1:3" x14ac:dyDescent="0.25">
      <c r="A507" s="1">
        <v>52272</v>
      </c>
      <c r="C507" s="1"/>
    </row>
    <row r="508" spans="1:3" x14ac:dyDescent="0.25">
      <c r="A508" s="1">
        <v>52317</v>
      </c>
      <c r="C508" s="1"/>
    </row>
    <row r="509" spans="1:3" x14ac:dyDescent="0.25">
      <c r="A509" s="1">
        <v>52342</v>
      </c>
      <c r="C509" s="1"/>
    </row>
    <row r="510" spans="1:3" x14ac:dyDescent="0.25">
      <c r="A510" s="1">
        <v>52352</v>
      </c>
      <c r="C510" s="1"/>
    </row>
    <row r="511" spans="1:3" x14ac:dyDescent="0.25">
      <c r="A511" s="1">
        <v>52379</v>
      </c>
      <c r="C511" s="1"/>
    </row>
    <row r="512" spans="1:3" x14ac:dyDescent="0.25">
      <c r="A512" s="1">
        <v>52481</v>
      </c>
      <c r="C512" s="1"/>
    </row>
    <row r="513" spans="1:3" x14ac:dyDescent="0.25">
      <c r="A513" s="1">
        <v>52516</v>
      </c>
      <c r="C513" s="1"/>
    </row>
    <row r="514" spans="1:3" x14ac:dyDescent="0.25">
      <c r="A514" s="1">
        <v>52537</v>
      </c>
      <c r="C514" s="1"/>
    </row>
    <row r="515" spans="1:3" x14ac:dyDescent="0.25">
      <c r="A515" s="1">
        <v>52550</v>
      </c>
      <c r="C515" s="1"/>
    </row>
    <row r="516" spans="1:3" x14ac:dyDescent="0.25">
      <c r="A516" s="1">
        <v>52590</v>
      </c>
      <c r="C516" s="1"/>
    </row>
    <row r="517" spans="1:3" x14ac:dyDescent="0.25">
      <c r="A517" s="1">
        <v>52597</v>
      </c>
      <c r="C517" s="1"/>
    </row>
    <row r="518" spans="1:3" x14ac:dyDescent="0.25">
      <c r="A518" s="1">
        <v>52656</v>
      </c>
      <c r="C518" s="1"/>
    </row>
    <row r="519" spans="1:3" x14ac:dyDescent="0.25">
      <c r="A519" s="1">
        <v>52657</v>
      </c>
      <c r="C519" s="1"/>
    </row>
    <row r="520" spans="1:3" x14ac:dyDescent="0.25">
      <c r="A520" s="1">
        <v>52702</v>
      </c>
      <c r="C520" s="1"/>
    </row>
    <row r="521" spans="1:3" x14ac:dyDescent="0.25">
      <c r="A521" s="1">
        <v>52708</v>
      </c>
      <c r="C521" s="1"/>
    </row>
    <row r="522" spans="1:3" x14ac:dyDescent="0.25">
      <c r="A522" s="1">
        <v>52718</v>
      </c>
      <c r="C522" s="1"/>
    </row>
    <row r="523" spans="1:3" x14ac:dyDescent="0.25">
      <c r="A523" s="1">
        <v>52764</v>
      </c>
      <c r="C523" s="1"/>
    </row>
    <row r="524" spans="1:3" x14ac:dyDescent="0.25">
      <c r="A524" s="1">
        <v>52847</v>
      </c>
      <c r="C524" s="1"/>
    </row>
    <row r="525" spans="1:3" x14ac:dyDescent="0.25">
      <c r="A525" s="1">
        <v>52882</v>
      </c>
      <c r="C525" s="1"/>
    </row>
    <row r="526" spans="1:3" x14ac:dyDescent="0.25">
      <c r="A526" s="1">
        <v>52903</v>
      </c>
      <c r="C526" s="1"/>
    </row>
    <row r="527" spans="1:3" x14ac:dyDescent="0.25">
      <c r="A527" s="1">
        <v>52916</v>
      </c>
      <c r="C527" s="1"/>
    </row>
    <row r="528" spans="1:3" x14ac:dyDescent="0.25">
      <c r="A528" s="1">
        <v>52956</v>
      </c>
      <c r="C528" s="1"/>
    </row>
    <row r="529" spans="1:3" x14ac:dyDescent="0.25">
      <c r="A529" s="1">
        <v>52963</v>
      </c>
      <c r="C529" s="1"/>
    </row>
    <row r="530" spans="1:3" x14ac:dyDescent="0.25">
      <c r="A530" s="1">
        <v>53013</v>
      </c>
      <c r="C530" s="1"/>
    </row>
    <row r="531" spans="1:3" x14ac:dyDescent="0.25">
      <c r="A531" s="1">
        <v>53014</v>
      </c>
      <c r="C531" s="1"/>
    </row>
    <row r="532" spans="1:3" x14ac:dyDescent="0.25">
      <c r="A532" s="1">
        <v>53059</v>
      </c>
      <c r="C532" s="1"/>
    </row>
    <row r="533" spans="1:3" x14ac:dyDescent="0.25">
      <c r="A533" s="1">
        <v>53073</v>
      </c>
      <c r="C533" s="1"/>
    </row>
    <row r="534" spans="1:3" x14ac:dyDescent="0.25">
      <c r="A534" s="1">
        <v>53083</v>
      </c>
      <c r="C534" s="1"/>
    </row>
    <row r="535" spans="1:3" x14ac:dyDescent="0.25">
      <c r="A535" s="1">
        <v>53121</v>
      </c>
      <c r="C535" s="1"/>
    </row>
    <row r="536" spans="1:3" x14ac:dyDescent="0.25">
      <c r="A536" s="1">
        <v>53212</v>
      </c>
      <c r="C536" s="1"/>
    </row>
    <row r="537" spans="1:3" x14ac:dyDescent="0.25">
      <c r="A537" s="1">
        <v>53247</v>
      </c>
      <c r="C537" s="1"/>
    </row>
    <row r="538" spans="1:3" x14ac:dyDescent="0.25">
      <c r="A538" s="1">
        <v>53268</v>
      </c>
      <c r="C538" s="1"/>
    </row>
    <row r="539" spans="1:3" x14ac:dyDescent="0.25">
      <c r="A539" s="1">
        <v>53281</v>
      </c>
      <c r="C539" s="1"/>
    </row>
    <row r="540" spans="1:3" x14ac:dyDescent="0.25">
      <c r="A540" s="1">
        <v>53321</v>
      </c>
      <c r="C540" s="1"/>
    </row>
    <row r="541" spans="1:3" x14ac:dyDescent="0.25">
      <c r="A541" s="1">
        <v>53328</v>
      </c>
      <c r="C541" s="1"/>
    </row>
    <row r="542" spans="1:3" x14ac:dyDescent="0.25">
      <c r="A542" s="1">
        <v>53363</v>
      </c>
      <c r="C542" s="1"/>
    </row>
    <row r="543" spans="1:3" x14ac:dyDescent="0.25">
      <c r="A543" s="1">
        <v>53364</v>
      </c>
      <c r="C543" s="1"/>
    </row>
    <row r="544" spans="1:3" x14ac:dyDescent="0.25">
      <c r="A544" s="1">
        <v>53409</v>
      </c>
      <c r="C544" s="1"/>
    </row>
    <row r="545" spans="1:3" x14ac:dyDescent="0.25">
      <c r="A545" s="1">
        <v>53438</v>
      </c>
      <c r="C545" s="1"/>
    </row>
    <row r="546" spans="1:3" x14ac:dyDescent="0.25">
      <c r="A546" s="1">
        <v>53448</v>
      </c>
      <c r="C546" s="1"/>
    </row>
    <row r="547" spans="1:3" x14ac:dyDescent="0.25">
      <c r="A547" s="1">
        <v>53471</v>
      </c>
      <c r="C547" s="1"/>
    </row>
    <row r="548" spans="1:3" x14ac:dyDescent="0.25">
      <c r="A548" s="1">
        <v>53577</v>
      </c>
      <c r="C548" s="1"/>
    </row>
    <row r="549" spans="1:3" x14ac:dyDescent="0.25">
      <c r="A549" s="1">
        <v>53612</v>
      </c>
      <c r="C549" s="1"/>
    </row>
    <row r="550" spans="1:3" x14ac:dyDescent="0.25">
      <c r="A550" s="1">
        <v>53633</v>
      </c>
      <c r="C550" s="1"/>
    </row>
    <row r="551" spans="1:3" x14ac:dyDescent="0.25">
      <c r="A551" s="1">
        <v>53646</v>
      </c>
      <c r="C551" s="1"/>
    </row>
    <row r="552" spans="1:3" x14ac:dyDescent="0.25">
      <c r="A552" s="1">
        <v>53686</v>
      </c>
      <c r="C552" s="1"/>
    </row>
    <row r="553" spans="1:3" x14ac:dyDescent="0.25">
      <c r="A553" s="1">
        <v>53693</v>
      </c>
      <c r="C553" s="1"/>
    </row>
    <row r="554" spans="1:3" x14ac:dyDescent="0.25">
      <c r="A554" s="1">
        <v>53748</v>
      </c>
      <c r="C554" s="1"/>
    </row>
    <row r="555" spans="1:3" x14ac:dyDescent="0.25">
      <c r="A555" s="1">
        <v>53749</v>
      </c>
      <c r="C555" s="1"/>
    </row>
    <row r="556" spans="1:3" x14ac:dyDescent="0.25">
      <c r="A556" s="1">
        <v>53794</v>
      </c>
      <c r="C556" s="1"/>
    </row>
    <row r="557" spans="1:3" x14ac:dyDescent="0.25">
      <c r="A557" s="1">
        <v>53803</v>
      </c>
      <c r="C557" s="1"/>
    </row>
    <row r="558" spans="1:3" x14ac:dyDescent="0.25">
      <c r="A558" s="1">
        <v>53813</v>
      </c>
      <c r="C558" s="1"/>
    </row>
    <row r="559" spans="1:3" x14ac:dyDescent="0.25">
      <c r="A559" s="1">
        <v>53856</v>
      </c>
      <c r="C559" s="1"/>
    </row>
    <row r="560" spans="1:3" x14ac:dyDescent="0.25">
      <c r="A560" s="1">
        <v>53942</v>
      </c>
      <c r="C560" s="1"/>
    </row>
    <row r="561" spans="1:3" x14ac:dyDescent="0.25">
      <c r="A561" s="1">
        <v>53977</v>
      </c>
      <c r="C561" s="1"/>
    </row>
    <row r="562" spans="1:3" x14ac:dyDescent="0.25">
      <c r="A562" s="1">
        <v>53998</v>
      </c>
      <c r="C562" s="1"/>
    </row>
    <row r="563" spans="1:3" x14ac:dyDescent="0.25">
      <c r="A563" s="1">
        <v>54011</v>
      </c>
      <c r="C563" s="1"/>
    </row>
    <row r="564" spans="1:3" x14ac:dyDescent="0.25">
      <c r="A564" s="1">
        <v>54051</v>
      </c>
      <c r="C564" s="1"/>
    </row>
    <row r="565" spans="1:3" x14ac:dyDescent="0.25">
      <c r="A565" s="1">
        <v>54058</v>
      </c>
      <c r="C565" s="1"/>
    </row>
    <row r="566" spans="1:3" x14ac:dyDescent="0.25">
      <c r="A566" s="1">
        <v>54105</v>
      </c>
      <c r="C566" s="1"/>
    </row>
    <row r="567" spans="1:3" x14ac:dyDescent="0.25">
      <c r="A567" s="1">
        <v>54106</v>
      </c>
      <c r="C567" s="1"/>
    </row>
    <row r="568" spans="1:3" x14ac:dyDescent="0.25">
      <c r="A568" s="1">
        <v>54151</v>
      </c>
      <c r="C568" s="1"/>
    </row>
    <row r="569" spans="1:3" x14ac:dyDescent="0.25">
      <c r="A569" s="1">
        <v>54169</v>
      </c>
      <c r="C569" s="1"/>
    </row>
    <row r="570" spans="1:3" x14ac:dyDescent="0.25">
      <c r="A570" s="1">
        <v>54179</v>
      </c>
      <c r="C570" s="1"/>
    </row>
    <row r="571" spans="1:3" x14ac:dyDescent="0.25">
      <c r="A571" s="1">
        <v>54213</v>
      </c>
      <c r="C571" s="1"/>
    </row>
    <row r="572" spans="1:3" x14ac:dyDescent="0.25">
      <c r="A572" s="1">
        <v>54308</v>
      </c>
      <c r="C572" s="1"/>
    </row>
    <row r="573" spans="1:3" x14ac:dyDescent="0.25">
      <c r="A573" s="1">
        <v>54343</v>
      </c>
      <c r="C573" s="1"/>
    </row>
    <row r="574" spans="1:3" x14ac:dyDescent="0.25">
      <c r="A574" s="1">
        <v>54364</v>
      </c>
      <c r="C574" s="1"/>
    </row>
    <row r="575" spans="1:3" x14ac:dyDescent="0.25">
      <c r="A575" s="1">
        <v>54377</v>
      </c>
      <c r="C575" s="1"/>
    </row>
    <row r="576" spans="1:3" x14ac:dyDescent="0.25">
      <c r="A576" s="1">
        <v>54417</v>
      </c>
      <c r="C576" s="1"/>
    </row>
    <row r="577" spans="1:3" x14ac:dyDescent="0.25">
      <c r="A577" s="1">
        <v>54424</v>
      </c>
      <c r="C577" s="1"/>
    </row>
    <row r="578" spans="1:3" x14ac:dyDescent="0.25">
      <c r="A578" s="1">
        <v>54483</v>
      </c>
      <c r="C578" s="1"/>
    </row>
    <row r="579" spans="1:3" x14ac:dyDescent="0.25">
      <c r="A579" s="1">
        <v>54484</v>
      </c>
      <c r="C579" s="1"/>
    </row>
    <row r="580" spans="1:3" x14ac:dyDescent="0.25">
      <c r="A580" s="1">
        <v>54529</v>
      </c>
      <c r="C580" s="1"/>
    </row>
    <row r="581" spans="1:3" x14ac:dyDescent="0.25">
      <c r="A581" s="1">
        <v>54534</v>
      </c>
      <c r="C581" s="1"/>
    </row>
    <row r="582" spans="1:3" x14ac:dyDescent="0.25">
      <c r="A582" s="1">
        <v>54544</v>
      </c>
      <c r="C582" s="1"/>
    </row>
    <row r="583" spans="1:3" x14ac:dyDescent="0.25">
      <c r="A583" s="1">
        <v>54591</v>
      </c>
      <c r="C583" s="1"/>
    </row>
    <row r="584" spans="1:3" x14ac:dyDescent="0.25">
      <c r="A584" s="1">
        <v>54673</v>
      </c>
      <c r="C584" s="1"/>
    </row>
    <row r="585" spans="1:3" x14ac:dyDescent="0.25">
      <c r="A585" s="1">
        <v>54708</v>
      </c>
      <c r="C585" s="1"/>
    </row>
    <row r="586" spans="1:3" x14ac:dyDescent="0.25">
      <c r="A586" s="1">
        <v>54729</v>
      </c>
      <c r="C586" s="1"/>
    </row>
    <row r="587" spans="1:3" x14ac:dyDescent="0.25">
      <c r="A587" s="1">
        <v>54742</v>
      </c>
      <c r="C587" s="1"/>
    </row>
    <row r="588" spans="1:3" x14ac:dyDescent="0.25">
      <c r="A588" s="1">
        <v>54782</v>
      </c>
      <c r="C588" s="1"/>
    </row>
    <row r="589" spans="1:3" x14ac:dyDescent="0.25">
      <c r="A589" s="1">
        <v>54789</v>
      </c>
      <c r="C589" s="1"/>
    </row>
    <row r="590" spans="1:3" x14ac:dyDescent="0.25">
      <c r="A590" s="1">
        <v>54840</v>
      </c>
      <c r="C590" s="1"/>
    </row>
    <row r="591" spans="1:3" x14ac:dyDescent="0.25">
      <c r="A591" s="1">
        <v>54841</v>
      </c>
      <c r="C591" s="1"/>
    </row>
    <row r="592" spans="1:3" x14ac:dyDescent="0.25">
      <c r="A592" s="1">
        <v>54886</v>
      </c>
      <c r="C592" s="1"/>
    </row>
    <row r="593" spans="1:3" x14ac:dyDescent="0.25">
      <c r="A593" s="1">
        <v>54899</v>
      </c>
      <c r="C593" s="1"/>
    </row>
    <row r="594" spans="1:3" x14ac:dyDescent="0.25">
      <c r="A594" s="1">
        <v>54909</v>
      </c>
      <c r="C594" s="1"/>
    </row>
    <row r="595" spans="1:3" x14ac:dyDescent="0.25">
      <c r="A595" s="1">
        <v>54948</v>
      </c>
      <c r="C595" s="1"/>
    </row>
    <row r="596" spans="1:3" x14ac:dyDescent="0.25">
      <c r="A596" s="1">
        <v>55038</v>
      </c>
      <c r="C596" s="1"/>
    </row>
    <row r="597" spans="1:3" x14ac:dyDescent="0.25">
      <c r="A597" s="1">
        <v>55073</v>
      </c>
      <c r="C597" s="1"/>
    </row>
    <row r="598" spans="1:3" x14ac:dyDescent="0.25">
      <c r="A598" s="1">
        <v>55094</v>
      </c>
      <c r="C598" s="1"/>
    </row>
    <row r="599" spans="1:3" x14ac:dyDescent="0.25">
      <c r="A599" s="1">
        <v>55107</v>
      </c>
      <c r="C599" s="1"/>
    </row>
    <row r="600" spans="1:3" x14ac:dyDescent="0.25">
      <c r="A600" s="1">
        <v>55147</v>
      </c>
      <c r="C600" s="1"/>
    </row>
    <row r="601" spans="1:3" x14ac:dyDescent="0.25">
      <c r="A601" s="1">
        <v>55154</v>
      </c>
      <c r="C601" s="1"/>
    </row>
    <row r="602" spans="1:3" x14ac:dyDescent="0.25">
      <c r="A602" s="1">
        <v>55197</v>
      </c>
      <c r="C602" s="1"/>
    </row>
    <row r="603" spans="1:3" x14ac:dyDescent="0.25">
      <c r="A603" s="1">
        <v>55198</v>
      </c>
      <c r="C603" s="1"/>
    </row>
    <row r="604" spans="1:3" x14ac:dyDescent="0.25">
      <c r="A604" s="1">
        <v>55243</v>
      </c>
      <c r="C604" s="1"/>
    </row>
    <row r="605" spans="1:3" x14ac:dyDescent="0.25">
      <c r="A605" s="1">
        <v>55264</v>
      </c>
      <c r="C605" s="1"/>
    </row>
    <row r="606" spans="1:3" x14ac:dyDescent="0.25">
      <c r="A606" s="1">
        <v>55274</v>
      </c>
      <c r="C606" s="1"/>
    </row>
    <row r="607" spans="1:3" x14ac:dyDescent="0.25">
      <c r="A607" s="1">
        <v>55305</v>
      </c>
      <c r="C607" s="1"/>
    </row>
    <row r="608" spans="1:3" x14ac:dyDescent="0.25">
      <c r="A608" s="1">
        <v>55403</v>
      </c>
      <c r="C608" s="1"/>
    </row>
    <row r="609" spans="1:3" x14ac:dyDescent="0.25">
      <c r="A609" s="1">
        <v>55438</v>
      </c>
      <c r="C609" s="1"/>
    </row>
    <row r="610" spans="1:3" x14ac:dyDescent="0.25">
      <c r="A610" s="1">
        <v>55459</v>
      </c>
      <c r="C610" s="1"/>
    </row>
    <row r="611" spans="1:3" x14ac:dyDescent="0.25">
      <c r="A611" s="1">
        <v>55472</v>
      </c>
      <c r="C611" s="1"/>
    </row>
    <row r="612" spans="1:3" x14ac:dyDescent="0.25">
      <c r="A612" s="1">
        <v>55512</v>
      </c>
      <c r="C612" s="1"/>
    </row>
    <row r="613" spans="1:3" x14ac:dyDescent="0.25">
      <c r="A613" s="1">
        <v>55519</v>
      </c>
      <c r="C613" s="1"/>
    </row>
    <row r="614" spans="1:3" x14ac:dyDescent="0.25">
      <c r="A614" s="1">
        <v>55582</v>
      </c>
      <c r="C614" s="1"/>
    </row>
    <row r="615" spans="1:3" x14ac:dyDescent="0.25">
      <c r="A615" s="1">
        <v>55583</v>
      </c>
      <c r="C615" s="1"/>
    </row>
    <row r="616" spans="1:3" x14ac:dyDescent="0.25">
      <c r="A616" s="1">
        <v>55628</v>
      </c>
      <c r="C616" s="1"/>
    </row>
    <row r="617" spans="1:3" x14ac:dyDescent="0.25">
      <c r="A617" s="1">
        <v>55630</v>
      </c>
      <c r="C617" s="1"/>
    </row>
    <row r="618" spans="1:3" x14ac:dyDescent="0.25">
      <c r="A618" s="1">
        <v>55640</v>
      </c>
      <c r="C618" s="1"/>
    </row>
    <row r="619" spans="1:3" x14ac:dyDescent="0.25">
      <c r="A619" s="1">
        <v>55690</v>
      </c>
      <c r="C619" s="1"/>
    </row>
    <row r="620" spans="1:3" x14ac:dyDescent="0.25">
      <c r="A620" s="1">
        <v>55769</v>
      </c>
      <c r="C620" s="1"/>
    </row>
    <row r="621" spans="1:3" x14ac:dyDescent="0.25">
      <c r="A621" s="1">
        <v>55804</v>
      </c>
      <c r="C621" s="1"/>
    </row>
    <row r="622" spans="1:3" x14ac:dyDescent="0.25">
      <c r="A622" s="1">
        <v>55825</v>
      </c>
      <c r="C622" s="1"/>
    </row>
    <row r="623" spans="1:3" x14ac:dyDescent="0.25">
      <c r="A623" s="1">
        <v>55838</v>
      </c>
      <c r="C623" s="1"/>
    </row>
    <row r="624" spans="1:3" x14ac:dyDescent="0.25">
      <c r="A624" s="1">
        <v>55878</v>
      </c>
      <c r="C624" s="1"/>
    </row>
    <row r="625" spans="1:3" x14ac:dyDescent="0.25">
      <c r="A625" s="1">
        <v>55885</v>
      </c>
      <c r="C625" s="1"/>
    </row>
    <row r="626" spans="1:3" x14ac:dyDescent="0.25">
      <c r="A626" s="1">
        <v>55932</v>
      </c>
      <c r="C626" s="1"/>
    </row>
    <row r="627" spans="1:3" x14ac:dyDescent="0.25">
      <c r="A627" s="1">
        <v>55933</v>
      </c>
      <c r="C627" s="1"/>
    </row>
    <row r="628" spans="1:3" x14ac:dyDescent="0.25">
      <c r="A628" s="1">
        <v>55978</v>
      </c>
      <c r="C628" s="1"/>
    </row>
    <row r="629" spans="1:3" x14ac:dyDescent="0.25">
      <c r="A629" s="1">
        <v>55995</v>
      </c>
      <c r="C629" s="1"/>
    </row>
    <row r="630" spans="1:3" x14ac:dyDescent="0.25">
      <c r="A630" s="1">
        <v>56005</v>
      </c>
      <c r="C630" s="1"/>
    </row>
    <row r="631" spans="1:3" x14ac:dyDescent="0.25">
      <c r="A631" s="1">
        <v>56040</v>
      </c>
      <c r="C631" s="1"/>
    </row>
    <row r="632" spans="1:3" x14ac:dyDescent="0.25">
      <c r="A632" s="1">
        <v>56134</v>
      </c>
      <c r="C632" s="1"/>
    </row>
    <row r="633" spans="1:3" x14ac:dyDescent="0.25">
      <c r="A633" s="1">
        <v>56169</v>
      </c>
      <c r="C633" s="1"/>
    </row>
    <row r="634" spans="1:3" x14ac:dyDescent="0.25">
      <c r="A634" s="1">
        <v>56190</v>
      </c>
      <c r="C634" s="1"/>
    </row>
    <row r="635" spans="1:3" x14ac:dyDescent="0.25">
      <c r="A635" s="1">
        <v>56203</v>
      </c>
      <c r="C635" s="1"/>
    </row>
    <row r="636" spans="1:3" x14ac:dyDescent="0.25">
      <c r="A636" s="1">
        <v>56243</v>
      </c>
      <c r="C636" s="1"/>
    </row>
    <row r="637" spans="1:3" x14ac:dyDescent="0.25">
      <c r="A637" s="1">
        <v>56250</v>
      </c>
      <c r="C637" s="1"/>
    </row>
    <row r="638" spans="1:3" x14ac:dyDescent="0.25">
      <c r="A638" s="1">
        <v>56289</v>
      </c>
      <c r="C638" s="1"/>
    </row>
    <row r="639" spans="1:3" x14ac:dyDescent="0.25">
      <c r="A639" s="1">
        <v>56290</v>
      </c>
      <c r="C639" s="1"/>
    </row>
    <row r="640" spans="1:3" x14ac:dyDescent="0.25">
      <c r="A640" s="1">
        <v>56335</v>
      </c>
      <c r="C640" s="1"/>
    </row>
    <row r="641" spans="1:3" x14ac:dyDescent="0.25">
      <c r="A641" s="1">
        <v>56360</v>
      </c>
      <c r="C641" s="1"/>
    </row>
    <row r="642" spans="1:3" x14ac:dyDescent="0.25">
      <c r="A642" s="1">
        <v>56370</v>
      </c>
      <c r="C642" s="1"/>
    </row>
    <row r="643" spans="1:3" x14ac:dyDescent="0.25">
      <c r="A643" s="1">
        <v>56397</v>
      </c>
      <c r="C643" s="1"/>
    </row>
    <row r="644" spans="1:3" x14ac:dyDescent="0.25">
      <c r="A644" s="1">
        <v>56499</v>
      </c>
      <c r="C644" s="1"/>
    </row>
    <row r="645" spans="1:3" x14ac:dyDescent="0.25">
      <c r="A645" s="1">
        <v>56534</v>
      </c>
      <c r="C645" s="1"/>
    </row>
    <row r="646" spans="1:3" x14ac:dyDescent="0.25">
      <c r="A646" s="1">
        <v>56555</v>
      </c>
      <c r="C646" s="1"/>
    </row>
    <row r="647" spans="1:3" x14ac:dyDescent="0.25">
      <c r="A647" s="1">
        <v>56568</v>
      </c>
      <c r="C647" s="1"/>
    </row>
    <row r="648" spans="1:3" x14ac:dyDescent="0.25">
      <c r="A648" s="1">
        <v>56608</v>
      </c>
      <c r="C648" s="1"/>
    </row>
    <row r="649" spans="1:3" x14ac:dyDescent="0.25">
      <c r="A649" s="1">
        <v>56615</v>
      </c>
      <c r="C649" s="1"/>
    </row>
    <row r="650" spans="1:3" x14ac:dyDescent="0.25">
      <c r="A650" s="1">
        <v>56674</v>
      </c>
      <c r="C650" s="1"/>
    </row>
    <row r="651" spans="1:3" x14ac:dyDescent="0.25">
      <c r="A651" s="1">
        <v>56675</v>
      </c>
      <c r="C651" s="1"/>
    </row>
    <row r="652" spans="1:3" x14ac:dyDescent="0.25">
      <c r="A652" s="1">
        <v>56720</v>
      </c>
      <c r="C652" s="1"/>
    </row>
    <row r="653" spans="1:3" x14ac:dyDescent="0.25">
      <c r="A653" s="1">
        <v>56725</v>
      </c>
      <c r="C653" s="1"/>
    </row>
    <row r="654" spans="1:3" x14ac:dyDescent="0.25">
      <c r="A654" s="1">
        <v>56735</v>
      </c>
      <c r="C654" s="1"/>
    </row>
    <row r="655" spans="1:3" x14ac:dyDescent="0.25">
      <c r="A655" s="1">
        <v>56782</v>
      </c>
      <c r="C655" s="1"/>
    </row>
    <row r="656" spans="1:3" x14ac:dyDescent="0.25">
      <c r="A656" s="1">
        <v>56864</v>
      </c>
      <c r="C656" s="1"/>
    </row>
    <row r="657" spans="1:3" x14ac:dyDescent="0.25">
      <c r="A657" s="1">
        <v>56899</v>
      </c>
      <c r="C657" s="1"/>
    </row>
    <row r="658" spans="1:3" x14ac:dyDescent="0.25">
      <c r="A658" s="1">
        <v>56920</v>
      </c>
      <c r="C658" s="1"/>
    </row>
    <row r="659" spans="1:3" x14ac:dyDescent="0.25">
      <c r="A659" s="1">
        <v>56933</v>
      </c>
      <c r="C659" s="1"/>
    </row>
    <row r="660" spans="1:3" x14ac:dyDescent="0.25">
      <c r="A660" s="1">
        <v>56973</v>
      </c>
      <c r="C660" s="1"/>
    </row>
    <row r="661" spans="1:3" x14ac:dyDescent="0.25">
      <c r="A661" s="1">
        <v>56980</v>
      </c>
      <c r="C661" s="1"/>
    </row>
    <row r="662" spans="1:3" x14ac:dyDescent="0.25">
      <c r="A662" s="1">
        <v>57024</v>
      </c>
      <c r="C662" s="1"/>
    </row>
    <row r="663" spans="1:3" x14ac:dyDescent="0.25">
      <c r="A663" s="1">
        <v>57025</v>
      </c>
      <c r="C663" s="1"/>
    </row>
    <row r="664" spans="1:3" x14ac:dyDescent="0.25">
      <c r="A664" s="1">
        <v>57070</v>
      </c>
      <c r="C664" s="1"/>
    </row>
    <row r="665" spans="1:3" x14ac:dyDescent="0.25">
      <c r="A665" s="1">
        <v>57091</v>
      </c>
      <c r="C665" s="1"/>
    </row>
    <row r="666" spans="1:3" x14ac:dyDescent="0.25">
      <c r="A666" s="1">
        <v>57101</v>
      </c>
      <c r="C666" s="1"/>
    </row>
    <row r="667" spans="1:3" x14ac:dyDescent="0.25">
      <c r="A667" s="1">
        <v>57132</v>
      </c>
      <c r="C667" s="1"/>
    </row>
    <row r="668" spans="1:3" x14ac:dyDescent="0.25">
      <c r="A668" s="1">
        <v>57230</v>
      </c>
      <c r="C668" s="1"/>
    </row>
    <row r="669" spans="1:3" x14ac:dyDescent="0.25">
      <c r="A669" s="1">
        <v>57265</v>
      </c>
      <c r="C669" s="1"/>
    </row>
    <row r="670" spans="1:3" x14ac:dyDescent="0.25">
      <c r="A670" s="1">
        <v>57286</v>
      </c>
      <c r="C670" s="1"/>
    </row>
    <row r="671" spans="1:3" x14ac:dyDescent="0.25">
      <c r="A671" s="1">
        <v>57299</v>
      </c>
      <c r="C671" s="1"/>
    </row>
    <row r="672" spans="1:3" x14ac:dyDescent="0.25">
      <c r="A672" s="1">
        <v>57339</v>
      </c>
      <c r="C672" s="1"/>
    </row>
    <row r="673" spans="1:3" x14ac:dyDescent="0.25">
      <c r="A673" s="1">
        <v>57346</v>
      </c>
      <c r="C673" s="1"/>
    </row>
    <row r="674" spans="1:3" x14ac:dyDescent="0.25">
      <c r="A674" s="1">
        <v>57409</v>
      </c>
      <c r="C674" s="1"/>
    </row>
    <row r="675" spans="1:3" x14ac:dyDescent="0.25">
      <c r="A675" s="1">
        <v>57410</v>
      </c>
      <c r="C675" s="1"/>
    </row>
    <row r="676" spans="1:3" x14ac:dyDescent="0.25">
      <c r="A676" s="1">
        <v>57455</v>
      </c>
      <c r="C676" s="1"/>
    </row>
    <row r="677" spans="1:3" x14ac:dyDescent="0.25">
      <c r="A677" s="1">
        <v>57456</v>
      </c>
      <c r="C677" s="1"/>
    </row>
    <row r="678" spans="1:3" x14ac:dyDescent="0.25">
      <c r="A678" s="1">
        <v>57466</v>
      </c>
      <c r="C678" s="1"/>
    </row>
    <row r="679" spans="1:3" x14ac:dyDescent="0.25">
      <c r="A679" s="1">
        <v>57517</v>
      </c>
      <c r="C679" s="1"/>
    </row>
    <row r="680" spans="1:3" x14ac:dyDescent="0.25">
      <c r="A680" s="1">
        <v>57595</v>
      </c>
      <c r="C680" s="1"/>
    </row>
    <row r="681" spans="1:3" x14ac:dyDescent="0.25">
      <c r="A681" s="1">
        <v>57630</v>
      </c>
      <c r="C681" s="1"/>
    </row>
    <row r="682" spans="1:3" x14ac:dyDescent="0.25">
      <c r="A682" s="1">
        <v>57651</v>
      </c>
      <c r="C682" s="1"/>
    </row>
    <row r="683" spans="1:3" x14ac:dyDescent="0.25">
      <c r="A683" s="1">
        <v>57664</v>
      </c>
      <c r="C683" s="1"/>
    </row>
    <row r="684" spans="1:3" x14ac:dyDescent="0.25">
      <c r="A684" s="1">
        <v>57704</v>
      </c>
      <c r="C684" s="1"/>
    </row>
    <row r="685" spans="1:3" x14ac:dyDescent="0.25">
      <c r="A685" s="1">
        <v>57711</v>
      </c>
      <c r="C685" s="1"/>
    </row>
    <row r="686" spans="1:3" x14ac:dyDescent="0.25">
      <c r="A686" s="1">
        <v>57766</v>
      </c>
      <c r="C686" s="1"/>
    </row>
    <row r="687" spans="1:3" x14ac:dyDescent="0.25">
      <c r="A687" s="1">
        <v>57767</v>
      </c>
      <c r="C687" s="1"/>
    </row>
    <row r="688" spans="1:3" x14ac:dyDescent="0.25">
      <c r="A688" s="1">
        <v>57812</v>
      </c>
      <c r="C688" s="1"/>
    </row>
    <row r="689" spans="1:3" x14ac:dyDescent="0.25">
      <c r="A689" s="1">
        <v>57821</v>
      </c>
      <c r="C689" s="1"/>
    </row>
    <row r="690" spans="1:3" x14ac:dyDescent="0.25">
      <c r="A690" s="1">
        <v>57831</v>
      </c>
      <c r="C690" s="1"/>
    </row>
    <row r="691" spans="1:3" x14ac:dyDescent="0.25">
      <c r="A691" s="1">
        <v>57874</v>
      </c>
      <c r="C691" s="1"/>
    </row>
    <row r="692" spans="1:3" x14ac:dyDescent="0.25">
      <c r="A692" s="1">
        <v>57960</v>
      </c>
      <c r="C692" s="1"/>
    </row>
    <row r="693" spans="1:3" x14ac:dyDescent="0.25">
      <c r="A693" s="1">
        <v>57995</v>
      </c>
      <c r="C693" s="1"/>
    </row>
    <row r="694" spans="1:3" x14ac:dyDescent="0.25">
      <c r="A694" s="1">
        <v>58016</v>
      </c>
      <c r="C694" s="1"/>
    </row>
    <row r="695" spans="1:3" x14ac:dyDescent="0.25">
      <c r="A695" s="1">
        <v>58029</v>
      </c>
      <c r="C695" s="1"/>
    </row>
    <row r="696" spans="1:3" x14ac:dyDescent="0.25">
      <c r="A696" s="1">
        <v>58069</v>
      </c>
      <c r="C696" s="1"/>
    </row>
    <row r="697" spans="1:3" x14ac:dyDescent="0.25">
      <c r="A697" s="1">
        <v>58076</v>
      </c>
      <c r="C697" s="1"/>
    </row>
    <row r="698" spans="1:3" x14ac:dyDescent="0.25">
      <c r="A698" s="1">
        <v>58116</v>
      </c>
      <c r="C698" s="1"/>
    </row>
    <row r="699" spans="1:3" x14ac:dyDescent="0.25">
      <c r="A699" s="1">
        <v>58117</v>
      </c>
      <c r="C699" s="1"/>
    </row>
    <row r="700" spans="1:3" x14ac:dyDescent="0.25">
      <c r="A700" s="1">
        <v>58162</v>
      </c>
      <c r="C700" s="1"/>
    </row>
    <row r="701" spans="1:3" x14ac:dyDescent="0.25">
      <c r="A701" s="1">
        <v>58186</v>
      </c>
      <c r="C701" s="1"/>
    </row>
    <row r="702" spans="1:3" x14ac:dyDescent="0.25">
      <c r="A702" s="1">
        <v>58196</v>
      </c>
      <c r="C702" s="1"/>
    </row>
    <row r="703" spans="1:3" x14ac:dyDescent="0.25">
      <c r="A703" s="1">
        <v>58224</v>
      </c>
      <c r="C703" s="1"/>
    </row>
    <row r="704" spans="1:3" x14ac:dyDescent="0.25">
      <c r="A704" s="1">
        <v>58325</v>
      </c>
      <c r="C704" s="1"/>
    </row>
    <row r="705" spans="1:3" x14ac:dyDescent="0.25">
      <c r="A705" s="1">
        <v>58360</v>
      </c>
      <c r="C705" s="1"/>
    </row>
    <row r="706" spans="1:3" x14ac:dyDescent="0.25">
      <c r="A706" s="1">
        <v>58381</v>
      </c>
      <c r="C706" s="1"/>
    </row>
    <row r="707" spans="1:3" x14ac:dyDescent="0.25">
      <c r="A707" s="1">
        <v>58394</v>
      </c>
      <c r="C707" s="1"/>
    </row>
    <row r="708" spans="1:3" x14ac:dyDescent="0.25">
      <c r="A708" s="1">
        <v>58434</v>
      </c>
      <c r="C708" s="1"/>
    </row>
    <row r="709" spans="1:3" x14ac:dyDescent="0.25">
      <c r="A709" s="1">
        <v>58441</v>
      </c>
      <c r="C709" s="1"/>
    </row>
    <row r="710" spans="1:3" x14ac:dyDescent="0.25">
      <c r="A710" s="1">
        <v>58501</v>
      </c>
      <c r="C710" s="1"/>
    </row>
    <row r="711" spans="1:3" x14ac:dyDescent="0.25">
      <c r="A711" s="1">
        <v>58502</v>
      </c>
      <c r="C711" s="1"/>
    </row>
    <row r="712" spans="1:3" x14ac:dyDescent="0.25">
      <c r="A712" s="1">
        <v>58547</v>
      </c>
      <c r="C712" s="1"/>
    </row>
    <row r="713" spans="1:3" x14ac:dyDescent="0.25">
      <c r="A713" s="1">
        <v>58552</v>
      </c>
      <c r="C713" s="1"/>
    </row>
    <row r="714" spans="1:3" x14ac:dyDescent="0.25">
      <c r="A714" s="1">
        <v>58562</v>
      </c>
      <c r="C714" s="1"/>
    </row>
    <row r="715" spans="1:3" x14ac:dyDescent="0.25">
      <c r="A715" s="1">
        <v>58609</v>
      </c>
      <c r="C715" s="1"/>
    </row>
    <row r="716" spans="1:3" x14ac:dyDescent="0.25">
      <c r="A716" s="1">
        <v>58691</v>
      </c>
      <c r="C716" s="1"/>
    </row>
    <row r="717" spans="1:3" x14ac:dyDescent="0.25">
      <c r="A717" s="1">
        <v>58726</v>
      </c>
      <c r="C717" s="1"/>
    </row>
    <row r="718" spans="1:3" x14ac:dyDescent="0.25">
      <c r="A718" s="1">
        <v>58747</v>
      </c>
      <c r="C718" s="1"/>
    </row>
    <row r="719" spans="1:3" x14ac:dyDescent="0.25">
      <c r="A719" s="1">
        <v>58760</v>
      </c>
      <c r="C719" s="1"/>
    </row>
    <row r="720" spans="1:3" x14ac:dyDescent="0.25">
      <c r="A720" s="1">
        <v>58800</v>
      </c>
      <c r="C720" s="1"/>
    </row>
    <row r="721" spans="1:3" x14ac:dyDescent="0.25">
      <c r="A721" s="1">
        <v>58807</v>
      </c>
      <c r="C721" s="1"/>
    </row>
    <row r="722" spans="1:3" x14ac:dyDescent="0.25">
      <c r="A722" s="1">
        <v>58858</v>
      </c>
      <c r="C722" s="1"/>
    </row>
    <row r="723" spans="1:3" x14ac:dyDescent="0.25">
      <c r="A723" s="1">
        <v>58859</v>
      </c>
      <c r="C723" s="1"/>
    </row>
    <row r="724" spans="1:3" x14ac:dyDescent="0.25">
      <c r="A724" s="1">
        <v>58904</v>
      </c>
      <c r="C724" s="1"/>
    </row>
    <row r="725" spans="1:3" x14ac:dyDescent="0.25">
      <c r="A725" s="1">
        <v>58917</v>
      </c>
      <c r="C725" s="1"/>
    </row>
    <row r="726" spans="1:3" x14ac:dyDescent="0.25">
      <c r="A726" s="1">
        <v>58927</v>
      </c>
      <c r="C726" s="1"/>
    </row>
    <row r="727" spans="1:3" x14ac:dyDescent="0.25">
      <c r="A727" s="1">
        <v>58966</v>
      </c>
      <c r="C727" s="1"/>
    </row>
    <row r="728" spans="1:3" x14ac:dyDescent="0.25">
      <c r="A728" s="1">
        <v>59056</v>
      </c>
      <c r="C728" s="1"/>
    </row>
    <row r="729" spans="1:3" x14ac:dyDescent="0.25">
      <c r="A729" s="1">
        <v>59091</v>
      </c>
      <c r="C729" s="1"/>
    </row>
    <row r="730" spans="1:3" x14ac:dyDescent="0.25">
      <c r="A730" s="1">
        <v>59112</v>
      </c>
      <c r="C730" s="1"/>
    </row>
    <row r="731" spans="1:3" x14ac:dyDescent="0.25">
      <c r="A731" s="1">
        <v>59125</v>
      </c>
      <c r="C731" s="1"/>
    </row>
    <row r="732" spans="1:3" x14ac:dyDescent="0.25">
      <c r="A732" s="1">
        <v>59165</v>
      </c>
      <c r="C732" s="1"/>
    </row>
    <row r="733" spans="1:3" x14ac:dyDescent="0.25">
      <c r="A733" s="1">
        <v>59172</v>
      </c>
      <c r="C733" s="1"/>
    </row>
    <row r="734" spans="1:3" x14ac:dyDescent="0.25">
      <c r="A734" s="1">
        <v>59208</v>
      </c>
      <c r="C734" s="1"/>
    </row>
    <row r="735" spans="1:3" x14ac:dyDescent="0.25">
      <c r="A735" s="1">
        <v>59209</v>
      </c>
      <c r="C735" s="1"/>
    </row>
    <row r="736" spans="1:3" x14ac:dyDescent="0.25">
      <c r="A736" s="1">
        <v>59254</v>
      </c>
      <c r="C736" s="1"/>
    </row>
    <row r="737" spans="1:3" x14ac:dyDescent="0.25">
      <c r="A737" s="1">
        <v>59282</v>
      </c>
      <c r="C737" s="1"/>
    </row>
    <row r="738" spans="1:3" x14ac:dyDescent="0.25">
      <c r="A738" s="1">
        <v>59292</v>
      </c>
      <c r="C738" s="1"/>
    </row>
    <row r="739" spans="1:3" x14ac:dyDescent="0.25">
      <c r="A739" s="1">
        <v>59316</v>
      </c>
      <c r="C739" s="1"/>
    </row>
    <row r="740" spans="1:3" x14ac:dyDescent="0.25">
      <c r="A740" s="1">
        <v>59421</v>
      </c>
      <c r="C740" s="1"/>
    </row>
    <row r="741" spans="1:3" x14ac:dyDescent="0.25">
      <c r="A741" s="1">
        <v>59456</v>
      </c>
      <c r="C741" s="1"/>
    </row>
    <row r="742" spans="1:3" x14ac:dyDescent="0.25">
      <c r="A742" s="1">
        <v>59477</v>
      </c>
      <c r="C742" s="1"/>
    </row>
    <row r="743" spans="1:3" x14ac:dyDescent="0.25">
      <c r="A743" s="1">
        <v>59490</v>
      </c>
      <c r="C743" s="1"/>
    </row>
    <row r="744" spans="1:3" x14ac:dyDescent="0.25">
      <c r="A744" s="1">
        <v>59530</v>
      </c>
      <c r="C744" s="1"/>
    </row>
    <row r="745" spans="1:3" x14ac:dyDescent="0.25">
      <c r="A745" s="1">
        <v>59537</v>
      </c>
      <c r="C745" s="1"/>
    </row>
    <row r="746" spans="1:3" x14ac:dyDescent="0.25">
      <c r="A746" s="1">
        <v>59593</v>
      </c>
      <c r="C746" s="1"/>
    </row>
    <row r="747" spans="1:3" x14ac:dyDescent="0.25">
      <c r="A747" s="1">
        <v>59594</v>
      </c>
      <c r="C747" s="1"/>
    </row>
    <row r="748" spans="1:3" x14ac:dyDescent="0.25">
      <c r="A748" s="1">
        <v>59639</v>
      </c>
      <c r="C748" s="1"/>
    </row>
    <row r="749" spans="1:3" x14ac:dyDescent="0.25">
      <c r="A749" s="1">
        <v>59647</v>
      </c>
      <c r="C749" s="1"/>
    </row>
    <row r="750" spans="1:3" x14ac:dyDescent="0.25">
      <c r="A750" s="1">
        <v>59657</v>
      </c>
      <c r="C750" s="1"/>
    </row>
    <row r="751" spans="1:3" x14ac:dyDescent="0.25">
      <c r="A751" s="1">
        <v>59701</v>
      </c>
      <c r="C751" s="1"/>
    </row>
    <row r="752" spans="1:3" x14ac:dyDescent="0.25">
      <c r="A752" s="1">
        <v>59786</v>
      </c>
      <c r="C752" s="1"/>
    </row>
    <row r="753" spans="1:3" x14ac:dyDescent="0.25">
      <c r="A753" s="1">
        <v>59821</v>
      </c>
      <c r="C753" s="1"/>
    </row>
    <row r="754" spans="1:3" x14ac:dyDescent="0.25">
      <c r="A754" s="1">
        <v>59842</v>
      </c>
      <c r="C754" s="1"/>
    </row>
    <row r="755" spans="1:3" x14ac:dyDescent="0.25">
      <c r="A755" s="1">
        <v>59855</v>
      </c>
      <c r="C755" s="1"/>
    </row>
    <row r="756" spans="1:3" x14ac:dyDescent="0.25">
      <c r="A756" s="1">
        <v>59895</v>
      </c>
      <c r="C756" s="1"/>
    </row>
    <row r="757" spans="1:3" x14ac:dyDescent="0.25">
      <c r="A757" s="1">
        <v>59902</v>
      </c>
      <c r="C757" s="1"/>
    </row>
    <row r="758" spans="1:3" x14ac:dyDescent="0.25">
      <c r="A758" s="1">
        <v>59950</v>
      </c>
      <c r="C758" s="1"/>
    </row>
    <row r="759" spans="1:3" x14ac:dyDescent="0.25">
      <c r="A759" s="1">
        <v>59951</v>
      </c>
      <c r="C759" s="1"/>
    </row>
    <row r="760" spans="1:3" x14ac:dyDescent="0.25">
      <c r="A760" s="1">
        <v>59996</v>
      </c>
      <c r="C760" s="1"/>
    </row>
    <row r="761" spans="1:3" x14ac:dyDescent="0.25">
      <c r="A761" s="1">
        <v>60013</v>
      </c>
      <c r="C761" s="1"/>
    </row>
    <row r="762" spans="1:3" x14ac:dyDescent="0.25">
      <c r="A762" s="1">
        <v>60023</v>
      </c>
      <c r="C762" s="1"/>
    </row>
    <row r="763" spans="1:3" x14ac:dyDescent="0.25">
      <c r="A763" s="1">
        <v>60058</v>
      </c>
      <c r="C763" s="1"/>
    </row>
    <row r="764" spans="1:3" x14ac:dyDescent="0.25">
      <c r="A764" s="1">
        <v>60152</v>
      </c>
      <c r="C764" s="1"/>
    </row>
    <row r="765" spans="1:3" x14ac:dyDescent="0.25">
      <c r="A765" s="1">
        <v>60187</v>
      </c>
      <c r="C765" s="1"/>
    </row>
    <row r="766" spans="1:3" x14ac:dyDescent="0.25">
      <c r="A766" s="1">
        <v>60208</v>
      </c>
      <c r="C766" s="1"/>
    </row>
    <row r="767" spans="1:3" x14ac:dyDescent="0.25">
      <c r="A767" s="1">
        <v>60221</v>
      </c>
      <c r="C767" s="1"/>
    </row>
    <row r="768" spans="1:3" x14ac:dyDescent="0.25">
      <c r="A768" s="1">
        <v>60261</v>
      </c>
      <c r="C768" s="1"/>
    </row>
    <row r="769" spans="1:3" x14ac:dyDescent="0.25">
      <c r="A769" s="1">
        <v>60268</v>
      </c>
      <c r="C769" s="1"/>
    </row>
    <row r="770" spans="1:3" x14ac:dyDescent="0.25">
      <c r="A770" s="1">
        <v>60307</v>
      </c>
      <c r="C770" s="1"/>
    </row>
    <row r="771" spans="1:3" x14ac:dyDescent="0.25">
      <c r="A771" s="1">
        <v>60308</v>
      </c>
      <c r="C771" s="1"/>
    </row>
    <row r="772" spans="1:3" x14ac:dyDescent="0.25">
      <c r="A772" s="1">
        <v>60353</v>
      </c>
      <c r="C772" s="1"/>
    </row>
    <row r="773" spans="1:3" x14ac:dyDescent="0.25">
      <c r="A773" s="1">
        <v>60378</v>
      </c>
      <c r="C773" s="1"/>
    </row>
    <row r="774" spans="1:3" x14ac:dyDescent="0.25">
      <c r="A774" s="1">
        <v>60388</v>
      </c>
      <c r="C774" s="1"/>
    </row>
    <row r="775" spans="1:3" x14ac:dyDescent="0.25">
      <c r="A775" s="1">
        <v>60415</v>
      </c>
      <c r="C775" s="1"/>
    </row>
    <row r="776" spans="1:3" x14ac:dyDescent="0.25">
      <c r="A776" s="1">
        <v>60517</v>
      </c>
      <c r="C776" s="1"/>
    </row>
    <row r="777" spans="1:3" x14ac:dyDescent="0.25">
      <c r="A777" s="1">
        <v>60552</v>
      </c>
      <c r="C777" s="1"/>
    </row>
    <row r="778" spans="1:3" x14ac:dyDescent="0.25">
      <c r="A778" s="1">
        <v>60573</v>
      </c>
      <c r="C778" s="1"/>
    </row>
    <row r="779" spans="1:3" x14ac:dyDescent="0.25">
      <c r="A779" s="1">
        <v>60586</v>
      </c>
      <c r="C779" s="1"/>
    </row>
    <row r="780" spans="1:3" x14ac:dyDescent="0.25">
      <c r="A780" s="1">
        <v>60626</v>
      </c>
      <c r="C780" s="1"/>
    </row>
    <row r="781" spans="1:3" x14ac:dyDescent="0.25">
      <c r="A781" s="1">
        <v>60633</v>
      </c>
      <c r="C781" s="1"/>
    </row>
    <row r="782" spans="1:3" x14ac:dyDescent="0.25">
      <c r="A782" s="1">
        <v>60685</v>
      </c>
      <c r="C782" s="1"/>
    </row>
    <row r="783" spans="1:3" x14ac:dyDescent="0.25">
      <c r="A783" s="1">
        <v>60686</v>
      </c>
      <c r="C783" s="1"/>
    </row>
    <row r="784" spans="1:3" x14ac:dyDescent="0.25">
      <c r="A784" s="1">
        <v>60731</v>
      </c>
      <c r="C784" s="1"/>
    </row>
    <row r="785" spans="1:3" x14ac:dyDescent="0.25">
      <c r="A785" s="1">
        <v>60743</v>
      </c>
      <c r="C785" s="1"/>
    </row>
    <row r="786" spans="1:3" x14ac:dyDescent="0.25">
      <c r="A786" s="1">
        <v>60753</v>
      </c>
      <c r="C786" s="1"/>
    </row>
    <row r="787" spans="1:3" x14ac:dyDescent="0.25">
      <c r="A787" s="1">
        <v>60793</v>
      </c>
      <c r="C787" s="1"/>
    </row>
    <row r="788" spans="1:3" x14ac:dyDescent="0.25">
      <c r="A788" s="1">
        <v>60882</v>
      </c>
      <c r="C788" s="1"/>
    </row>
    <row r="789" spans="1:3" x14ac:dyDescent="0.25">
      <c r="A789" s="1">
        <v>60917</v>
      </c>
      <c r="C789" s="1"/>
    </row>
    <row r="790" spans="1:3" x14ac:dyDescent="0.25">
      <c r="A790" s="1">
        <v>60938</v>
      </c>
      <c r="C790" s="1"/>
    </row>
    <row r="791" spans="1:3" x14ac:dyDescent="0.25">
      <c r="A791" s="1">
        <v>60951</v>
      </c>
      <c r="C791" s="1"/>
    </row>
    <row r="792" spans="1:3" x14ac:dyDescent="0.25">
      <c r="A792" s="1">
        <v>60991</v>
      </c>
      <c r="C792" s="1"/>
    </row>
    <row r="793" spans="1:3" x14ac:dyDescent="0.25">
      <c r="A793" s="1">
        <v>60998</v>
      </c>
      <c r="C793" s="1"/>
    </row>
    <row r="794" spans="1:3" x14ac:dyDescent="0.25">
      <c r="A794" s="1">
        <v>61042</v>
      </c>
      <c r="C794" s="1"/>
    </row>
    <row r="795" spans="1:3" x14ac:dyDescent="0.25">
      <c r="A795" s="1">
        <v>61043</v>
      </c>
      <c r="C795" s="1"/>
    </row>
    <row r="796" spans="1:3" x14ac:dyDescent="0.25">
      <c r="A796" s="1">
        <v>61088</v>
      </c>
      <c r="C796" s="1"/>
    </row>
    <row r="797" spans="1:3" x14ac:dyDescent="0.25">
      <c r="A797" s="1">
        <v>61108</v>
      </c>
      <c r="C797" s="1"/>
    </row>
    <row r="798" spans="1:3" x14ac:dyDescent="0.25">
      <c r="A798" s="1">
        <v>61118</v>
      </c>
      <c r="C798" s="1"/>
    </row>
    <row r="799" spans="1:3" x14ac:dyDescent="0.25">
      <c r="A799" s="1">
        <v>61150</v>
      </c>
      <c r="C799" s="1"/>
    </row>
    <row r="800" spans="1:3" x14ac:dyDescent="0.25">
      <c r="A800" s="1">
        <v>61247</v>
      </c>
      <c r="C800" s="1"/>
    </row>
    <row r="801" spans="1:3" x14ac:dyDescent="0.25">
      <c r="A801" s="1">
        <v>61282</v>
      </c>
      <c r="C801" s="1"/>
    </row>
    <row r="802" spans="1:3" x14ac:dyDescent="0.25">
      <c r="A802" s="1">
        <v>61303</v>
      </c>
      <c r="C802" s="1"/>
    </row>
    <row r="803" spans="1:3" x14ac:dyDescent="0.25">
      <c r="A803" s="1">
        <v>61316</v>
      </c>
      <c r="C803" s="1"/>
    </row>
    <row r="804" spans="1:3" x14ac:dyDescent="0.25">
      <c r="A804" s="1">
        <v>61356</v>
      </c>
      <c r="C804" s="1"/>
    </row>
    <row r="805" spans="1:3" x14ac:dyDescent="0.25">
      <c r="A805" s="1">
        <v>61363</v>
      </c>
      <c r="C805" s="1"/>
    </row>
    <row r="806" spans="1:3" x14ac:dyDescent="0.25">
      <c r="A806" s="1">
        <v>61427</v>
      </c>
      <c r="C806" s="1"/>
    </row>
    <row r="807" spans="1:3" x14ac:dyDescent="0.25">
      <c r="A807" s="1">
        <v>61428</v>
      </c>
      <c r="C807" s="1"/>
    </row>
    <row r="808" spans="1:3" x14ac:dyDescent="0.25">
      <c r="A808" s="1">
        <v>61473</v>
      </c>
      <c r="C808" s="1"/>
    </row>
    <row r="809" spans="1:3" x14ac:dyDescent="0.25">
      <c r="A809" s="1">
        <v>61474</v>
      </c>
      <c r="C809" s="1"/>
    </row>
    <row r="810" spans="1:3" x14ac:dyDescent="0.25">
      <c r="A810" s="1">
        <v>61484</v>
      </c>
      <c r="C810" s="1"/>
    </row>
    <row r="811" spans="1:3" x14ac:dyDescent="0.25">
      <c r="A811" s="1">
        <v>61535</v>
      </c>
      <c r="C811" s="1"/>
    </row>
    <row r="812" spans="1:3" x14ac:dyDescent="0.25">
      <c r="A812" s="1">
        <v>61613</v>
      </c>
      <c r="C812" s="1"/>
    </row>
    <row r="813" spans="1:3" x14ac:dyDescent="0.25">
      <c r="A813" s="1">
        <v>61648</v>
      </c>
      <c r="C813" s="1"/>
    </row>
    <row r="814" spans="1:3" x14ac:dyDescent="0.25">
      <c r="A814" s="1">
        <v>61669</v>
      </c>
      <c r="C814" s="1"/>
    </row>
    <row r="815" spans="1:3" x14ac:dyDescent="0.25">
      <c r="A815" s="1">
        <v>61682</v>
      </c>
      <c r="C815" s="1"/>
    </row>
    <row r="816" spans="1:3" x14ac:dyDescent="0.25">
      <c r="A816" s="1">
        <v>61722</v>
      </c>
      <c r="C816" s="1"/>
    </row>
    <row r="817" spans="1:3" x14ac:dyDescent="0.25">
      <c r="A817" s="1">
        <v>61729</v>
      </c>
      <c r="C817" s="1"/>
    </row>
    <row r="818" spans="1:3" x14ac:dyDescent="0.25">
      <c r="A818" s="1">
        <v>61784</v>
      </c>
      <c r="C818" s="1"/>
    </row>
    <row r="819" spans="1:3" x14ac:dyDescent="0.25">
      <c r="A819" s="1">
        <v>61785</v>
      </c>
      <c r="C819" s="1"/>
    </row>
    <row r="820" spans="1:3" x14ac:dyDescent="0.25">
      <c r="A820" s="1">
        <v>61830</v>
      </c>
      <c r="C820" s="1"/>
    </row>
    <row r="821" spans="1:3" x14ac:dyDescent="0.25">
      <c r="A821" s="1">
        <v>61839</v>
      </c>
      <c r="C821" s="1"/>
    </row>
    <row r="822" spans="1:3" x14ac:dyDescent="0.25">
      <c r="A822" s="1">
        <v>61849</v>
      </c>
      <c r="C822" s="1"/>
    </row>
    <row r="823" spans="1:3" x14ac:dyDescent="0.25">
      <c r="A823" s="1">
        <v>61892</v>
      </c>
      <c r="C823" s="1"/>
    </row>
    <row r="824" spans="1:3" x14ac:dyDescent="0.25">
      <c r="A824" s="1">
        <v>61978</v>
      </c>
      <c r="C824" s="1"/>
    </row>
    <row r="825" spans="1:3" x14ac:dyDescent="0.25">
      <c r="A825" s="1">
        <v>62013</v>
      </c>
      <c r="C825" s="1"/>
    </row>
    <row r="826" spans="1:3" x14ac:dyDescent="0.25">
      <c r="A826" s="1">
        <v>62034</v>
      </c>
      <c r="C826" s="1"/>
    </row>
    <row r="827" spans="1:3" x14ac:dyDescent="0.25">
      <c r="A827" s="1">
        <v>62047</v>
      </c>
      <c r="C827" s="1"/>
    </row>
    <row r="828" spans="1:3" x14ac:dyDescent="0.25">
      <c r="A828" s="1">
        <v>62087</v>
      </c>
      <c r="C828" s="1"/>
    </row>
    <row r="829" spans="1:3" x14ac:dyDescent="0.25">
      <c r="A829" s="1">
        <v>62094</v>
      </c>
      <c r="C829" s="1"/>
    </row>
    <row r="830" spans="1:3" x14ac:dyDescent="0.25">
      <c r="A830" s="1">
        <v>62134</v>
      </c>
      <c r="C830" s="1"/>
    </row>
    <row r="831" spans="1:3" x14ac:dyDescent="0.25">
      <c r="A831" s="1">
        <v>62135</v>
      </c>
      <c r="C831" s="1"/>
    </row>
    <row r="832" spans="1:3" x14ac:dyDescent="0.25">
      <c r="A832" s="1">
        <v>62180</v>
      </c>
      <c r="C832" s="1"/>
    </row>
    <row r="833" spans="1:3" x14ac:dyDescent="0.25">
      <c r="A833" s="1">
        <v>62204</v>
      </c>
      <c r="C833" s="1"/>
    </row>
    <row r="834" spans="1:3" x14ac:dyDescent="0.25">
      <c r="A834" s="1">
        <v>62214</v>
      </c>
      <c r="C834" s="1"/>
    </row>
    <row r="835" spans="1:3" x14ac:dyDescent="0.25">
      <c r="A835" s="1">
        <v>62242</v>
      </c>
      <c r="C835" s="1"/>
    </row>
    <row r="836" spans="1:3" x14ac:dyDescent="0.25">
      <c r="A836" s="1">
        <v>62343</v>
      </c>
      <c r="C836" s="1"/>
    </row>
    <row r="837" spans="1:3" x14ac:dyDescent="0.25">
      <c r="A837" s="1">
        <v>62378</v>
      </c>
      <c r="C837" s="1"/>
    </row>
    <row r="838" spans="1:3" x14ac:dyDescent="0.25">
      <c r="A838" s="1">
        <v>62399</v>
      </c>
      <c r="C838" s="1"/>
    </row>
    <row r="839" spans="1:3" x14ac:dyDescent="0.25">
      <c r="A839" s="1">
        <v>62412</v>
      </c>
      <c r="C839" s="1"/>
    </row>
    <row r="840" spans="1:3" x14ac:dyDescent="0.25">
      <c r="A840" s="1">
        <v>62452</v>
      </c>
      <c r="C840" s="1"/>
    </row>
    <row r="841" spans="1:3" x14ac:dyDescent="0.25">
      <c r="A841" s="1">
        <v>62459</v>
      </c>
      <c r="C841" s="1"/>
    </row>
    <row r="842" spans="1:3" x14ac:dyDescent="0.25">
      <c r="A842" s="1">
        <v>62519</v>
      </c>
      <c r="C842" s="1"/>
    </row>
    <row r="843" spans="1:3" x14ac:dyDescent="0.25">
      <c r="A843" s="1">
        <v>62520</v>
      </c>
      <c r="C843" s="1"/>
    </row>
    <row r="844" spans="1:3" x14ac:dyDescent="0.25">
      <c r="A844" s="1">
        <v>62565</v>
      </c>
      <c r="C844" s="1"/>
    </row>
    <row r="845" spans="1:3" x14ac:dyDescent="0.25">
      <c r="A845" s="1">
        <v>62569</v>
      </c>
      <c r="C845" s="1"/>
    </row>
    <row r="846" spans="1:3" x14ac:dyDescent="0.25">
      <c r="A846" s="1">
        <v>62579</v>
      </c>
      <c r="C846" s="1"/>
    </row>
    <row r="847" spans="1:3" x14ac:dyDescent="0.25">
      <c r="A847" s="1">
        <v>62627</v>
      </c>
      <c r="C847" s="1"/>
    </row>
    <row r="848" spans="1:3" x14ac:dyDescent="0.25">
      <c r="A848" s="1">
        <v>62708</v>
      </c>
      <c r="C848" s="1"/>
    </row>
    <row r="849" spans="1:3" x14ac:dyDescent="0.25">
      <c r="A849" s="1">
        <v>62743</v>
      </c>
      <c r="C849" s="1"/>
    </row>
    <row r="850" spans="1:3" x14ac:dyDescent="0.25">
      <c r="A850" s="1">
        <v>62764</v>
      </c>
      <c r="C850" s="1"/>
    </row>
    <row r="851" spans="1:3" x14ac:dyDescent="0.25">
      <c r="A851" s="1">
        <v>62777</v>
      </c>
      <c r="C851" s="1"/>
    </row>
    <row r="852" spans="1:3" x14ac:dyDescent="0.25">
      <c r="A852" s="1">
        <v>62817</v>
      </c>
      <c r="C852" s="1"/>
    </row>
    <row r="853" spans="1:3" x14ac:dyDescent="0.25">
      <c r="A853" s="1">
        <v>62824</v>
      </c>
      <c r="C853" s="1"/>
    </row>
    <row r="854" spans="1:3" x14ac:dyDescent="0.25">
      <c r="A854" s="1">
        <v>62876</v>
      </c>
      <c r="C854" s="1"/>
    </row>
    <row r="855" spans="1:3" x14ac:dyDescent="0.25">
      <c r="A855" s="1">
        <v>62877</v>
      </c>
      <c r="C855" s="1"/>
    </row>
    <row r="856" spans="1:3" x14ac:dyDescent="0.25">
      <c r="A856" s="1">
        <v>62922</v>
      </c>
      <c r="C856" s="1"/>
    </row>
    <row r="857" spans="1:3" x14ac:dyDescent="0.25">
      <c r="A857" s="1">
        <v>62935</v>
      </c>
      <c r="C857" s="1"/>
    </row>
    <row r="858" spans="1:3" x14ac:dyDescent="0.25">
      <c r="A858" s="1">
        <v>62945</v>
      </c>
      <c r="C858" s="1"/>
    </row>
    <row r="859" spans="1:3" x14ac:dyDescent="0.25">
      <c r="A859" s="1">
        <v>62984</v>
      </c>
      <c r="C859" s="1"/>
    </row>
    <row r="860" spans="1:3" x14ac:dyDescent="0.25">
      <c r="A860" s="1">
        <v>63074</v>
      </c>
      <c r="C860" s="1"/>
    </row>
    <row r="861" spans="1:3" x14ac:dyDescent="0.25">
      <c r="A861" s="1">
        <v>63109</v>
      </c>
      <c r="C861" s="1"/>
    </row>
    <row r="862" spans="1:3" x14ac:dyDescent="0.25">
      <c r="A862" s="1">
        <v>63130</v>
      </c>
      <c r="C862" s="1"/>
    </row>
    <row r="863" spans="1:3" x14ac:dyDescent="0.25">
      <c r="A863" s="1">
        <v>63143</v>
      </c>
      <c r="C863" s="1"/>
    </row>
    <row r="864" spans="1:3" x14ac:dyDescent="0.25">
      <c r="A864" s="1">
        <v>63183</v>
      </c>
      <c r="C864" s="1"/>
    </row>
    <row r="865" spans="1:3" x14ac:dyDescent="0.25">
      <c r="A865" s="1">
        <v>63190</v>
      </c>
      <c r="C865" s="1"/>
    </row>
    <row r="866" spans="1:3" x14ac:dyDescent="0.25">
      <c r="A866" s="1">
        <v>63226</v>
      </c>
      <c r="C866" s="1"/>
    </row>
    <row r="867" spans="1:3" x14ac:dyDescent="0.25">
      <c r="A867" s="1">
        <v>63227</v>
      </c>
      <c r="C867" s="1"/>
    </row>
    <row r="868" spans="1:3" x14ac:dyDescent="0.25">
      <c r="A868" s="1">
        <v>63272</v>
      </c>
      <c r="C868" s="1"/>
    </row>
    <row r="869" spans="1:3" x14ac:dyDescent="0.25">
      <c r="A869" s="1">
        <v>63300</v>
      </c>
      <c r="C869" s="1"/>
    </row>
    <row r="870" spans="1:3" x14ac:dyDescent="0.25">
      <c r="A870" s="1">
        <v>63310</v>
      </c>
      <c r="C870" s="1"/>
    </row>
    <row r="871" spans="1:3" x14ac:dyDescent="0.25">
      <c r="A871" s="1">
        <v>63334</v>
      </c>
      <c r="C871" s="1"/>
    </row>
    <row r="872" spans="1:3" x14ac:dyDescent="0.25">
      <c r="A872" s="1">
        <v>63439</v>
      </c>
      <c r="C872" s="1"/>
    </row>
    <row r="873" spans="1:3" x14ac:dyDescent="0.25">
      <c r="A873" s="1">
        <v>63474</v>
      </c>
      <c r="C873" s="1"/>
    </row>
    <row r="874" spans="1:3" x14ac:dyDescent="0.25">
      <c r="A874" s="1">
        <v>63495</v>
      </c>
      <c r="C874" s="1"/>
    </row>
    <row r="875" spans="1:3" x14ac:dyDescent="0.25">
      <c r="A875" s="1">
        <v>63508</v>
      </c>
      <c r="C875" s="1"/>
    </row>
    <row r="876" spans="1:3" x14ac:dyDescent="0.25">
      <c r="A876" s="1">
        <v>63548</v>
      </c>
      <c r="C876" s="1"/>
    </row>
    <row r="877" spans="1:3" x14ac:dyDescent="0.25">
      <c r="A877" s="1">
        <v>63555</v>
      </c>
      <c r="C877" s="1"/>
    </row>
    <row r="878" spans="1:3" x14ac:dyDescent="0.25">
      <c r="A878" s="1">
        <v>63611</v>
      </c>
      <c r="C878" s="1"/>
    </row>
    <row r="879" spans="1:3" x14ac:dyDescent="0.25">
      <c r="A879" s="1">
        <v>63612</v>
      </c>
      <c r="C879" s="1"/>
    </row>
    <row r="880" spans="1:3" x14ac:dyDescent="0.25">
      <c r="A880" s="1">
        <v>63657</v>
      </c>
      <c r="C880" s="1"/>
    </row>
    <row r="881" spans="1:3" x14ac:dyDescent="0.25">
      <c r="A881" s="1">
        <v>63665</v>
      </c>
      <c r="C881" s="1"/>
    </row>
    <row r="882" spans="1:3" x14ac:dyDescent="0.25">
      <c r="A882" s="1">
        <v>63675</v>
      </c>
      <c r="C882" s="1"/>
    </row>
    <row r="883" spans="1:3" x14ac:dyDescent="0.25">
      <c r="A883" s="1">
        <v>63719</v>
      </c>
      <c r="C883" s="1"/>
    </row>
    <row r="884" spans="1:3" x14ac:dyDescent="0.25">
      <c r="A884" s="1">
        <v>63804</v>
      </c>
      <c r="C884" s="1"/>
    </row>
    <row r="885" spans="1:3" x14ac:dyDescent="0.25">
      <c r="A885" s="1">
        <v>63839</v>
      </c>
      <c r="C885" s="1"/>
    </row>
    <row r="886" spans="1:3" x14ac:dyDescent="0.25">
      <c r="A886" s="1">
        <v>63860</v>
      </c>
      <c r="C886" s="1"/>
    </row>
    <row r="887" spans="1:3" x14ac:dyDescent="0.25">
      <c r="A887" s="1">
        <v>63873</v>
      </c>
      <c r="C887" s="1"/>
    </row>
    <row r="888" spans="1:3" x14ac:dyDescent="0.25">
      <c r="A888" s="1">
        <v>63913</v>
      </c>
      <c r="C888" s="1"/>
    </row>
    <row r="889" spans="1:3" x14ac:dyDescent="0.25">
      <c r="A889" s="1">
        <v>63920</v>
      </c>
      <c r="C889" s="1"/>
    </row>
    <row r="890" spans="1:3" x14ac:dyDescent="0.25">
      <c r="A890" s="1">
        <v>63968</v>
      </c>
      <c r="C890" s="1"/>
    </row>
    <row r="891" spans="1:3" x14ac:dyDescent="0.25">
      <c r="A891" s="1">
        <v>63969</v>
      </c>
      <c r="C891" s="1"/>
    </row>
    <row r="892" spans="1:3" x14ac:dyDescent="0.25">
      <c r="A892" s="1">
        <v>64014</v>
      </c>
      <c r="C892" s="1"/>
    </row>
    <row r="893" spans="1:3" x14ac:dyDescent="0.25">
      <c r="A893" s="1">
        <v>64030</v>
      </c>
      <c r="C893" s="1"/>
    </row>
    <row r="894" spans="1:3" x14ac:dyDescent="0.25">
      <c r="A894" s="1">
        <v>64040</v>
      </c>
      <c r="C894" s="1"/>
    </row>
    <row r="895" spans="1:3" x14ac:dyDescent="0.25">
      <c r="A895" s="1">
        <v>64076</v>
      </c>
      <c r="C895" s="1"/>
    </row>
    <row r="896" spans="1:3" x14ac:dyDescent="0.25">
      <c r="A896" s="1">
        <v>64169</v>
      </c>
      <c r="C896" s="1"/>
    </row>
    <row r="897" spans="1:3" x14ac:dyDescent="0.25">
      <c r="A897" s="1">
        <v>64204</v>
      </c>
      <c r="C897" s="1"/>
    </row>
    <row r="898" spans="1:3" x14ac:dyDescent="0.25">
      <c r="A898" s="1">
        <v>64225</v>
      </c>
      <c r="C898" s="1"/>
    </row>
    <row r="899" spans="1:3" x14ac:dyDescent="0.25">
      <c r="A899" s="1">
        <v>64238</v>
      </c>
      <c r="C899" s="1"/>
    </row>
    <row r="900" spans="1:3" x14ac:dyDescent="0.25">
      <c r="A900" s="1">
        <v>64278</v>
      </c>
      <c r="C900" s="1"/>
    </row>
    <row r="901" spans="1:3" x14ac:dyDescent="0.25">
      <c r="A901" s="1">
        <v>64285</v>
      </c>
      <c r="C901" s="1"/>
    </row>
    <row r="902" spans="1:3" x14ac:dyDescent="0.25">
      <c r="A902" s="1">
        <v>64346</v>
      </c>
      <c r="C902" s="1"/>
    </row>
    <row r="903" spans="1:3" x14ac:dyDescent="0.25">
      <c r="A903" s="1">
        <v>64347</v>
      </c>
      <c r="C903" s="1"/>
    </row>
    <row r="904" spans="1:3" x14ac:dyDescent="0.25">
      <c r="A904" s="1">
        <v>64392</v>
      </c>
      <c r="C904" s="1"/>
    </row>
    <row r="905" spans="1:3" x14ac:dyDescent="0.25">
      <c r="A905" s="1">
        <v>64396</v>
      </c>
      <c r="C905" s="1"/>
    </row>
    <row r="906" spans="1:3" x14ac:dyDescent="0.25">
      <c r="A906" s="1">
        <v>64406</v>
      </c>
      <c r="C906" s="1"/>
    </row>
    <row r="907" spans="1:3" x14ac:dyDescent="0.25">
      <c r="A907" s="1">
        <v>64454</v>
      </c>
      <c r="C907" s="1"/>
    </row>
    <row r="908" spans="1:3" x14ac:dyDescent="0.25">
      <c r="A908" s="1">
        <v>64535</v>
      </c>
      <c r="C908" s="1"/>
    </row>
    <row r="909" spans="1:3" x14ac:dyDescent="0.25">
      <c r="A909" s="1">
        <v>64570</v>
      </c>
      <c r="C909" s="1"/>
    </row>
    <row r="910" spans="1:3" x14ac:dyDescent="0.25">
      <c r="A910" s="1">
        <v>64591</v>
      </c>
      <c r="C910" s="1"/>
    </row>
    <row r="911" spans="1:3" x14ac:dyDescent="0.25">
      <c r="A911" s="1">
        <v>64604</v>
      </c>
      <c r="C911" s="1"/>
    </row>
    <row r="912" spans="1:3" x14ac:dyDescent="0.25">
      <c r="A912" s="1">
        <v>64644</v>
      </c>
      <c r="C912" s="1"/>
    </row>
    <row r="913" spans="1:3" x14ac:dyDescent="0.25">
      <c r="A913" s="1">
        <v>64651</v>
      </c>
      <c r="C913" s="1"/>
    </row>
    <row r="914" spans="1:3" x14ac:dyDescent="0.25">
      <c r="A914" s="1">
        <v>64703</v>
      </c>
      <c r="C914" s="1"/>
    </row>
    <row r="915" spans="1:3" x14ac:dyDescent="0.25">
      <c r="A915" s="1">
        <v>64704</v>
      </c>
      <c r="C915" s="1"/>
    </row>
    <row r="916" spans="1:3" x14ac:dyDescent="0.25">
      <c r="A916" s="1">
        <v>64749</v>
      </c>
      <c r="C916" s="1"/>
    </row>
    <row r="917" spans="1:3" x14ac:dyDescent="0.25">
      <c r="A917" s="1">
        <v>64761</v>
      </c>
      <c r="C917" s="1"/>
    </row>
    <row r="918" spans="1:3" x14ac:dyDescent="0.25">
      <c r="A918" s="1">
        <v>64771</v>
      </c>
      <c r="C918" s="1"/>
    </row>
    <row r="919" spans="1:3" x14ac:dyDescent="0.25">
      <c r="A919" s="1">
        <v>64811</v>
      </c>
      <c r="C919" s="1"/>
    </row>
    <row r="920" spans="1:3" x14ac:dyDescent="0.25">
      <c r="A920" s="1">
        <v>64900</v>
      </c>
      <c r="C920" s="1"/>
    </row>
    <row r="921" spans="1:3" x14ac:dyDescent="0.25">
      <c r="A921" s="1">
        <v>64935</v>
      </c>
      <c r="C921" s="1"/>
    </row>
    <row r="922" spans="1:3" x14ac:dyDescent="0.25">
      <c r="A922" s="1">
        <v>64956</v>
      </c>
      <c r="C922" s="1"/>
    </row>
    <row r="923" spans="1:3" x14ac:dyDescent="0.25">
      <c r="A923" s="1">
        <v>64969</v>
      </c>
      <c r="C923" s="1"/>
    </row>
    <row r="924" spans="1:3" x14ac:dyDescent="0.25">
      <c r="A924" s="1">
        <v>65009</v>
      </c>
      <c r="C924" s="1"/>
    </row>
    <row r="925" spans="1:3" x14ac:dyDescent="0.25">
      <c r="A925" s="1">
        <v>65016</v>
      </c>
      <c r="C925" s="1"/>
    </row>
    <row r="926" spans="1:3" x14ac:dyDescent="0.25">
      <c r="A926" s="1">
        <v>65060</v>
      </c>
      <c r="C926" s="1"/>
    </row>
    <row r="927" spans="1:3" x14ac:dyDescent="0.25">
      <c r="A927" s="1">
        <v>65061</v>
      </c>
      <c r="C927" s="1"/>
    </row>
    <row r="928" spans="1:3" x14ac:dyDescent="0.25">
      <c r="A928" s="1">
        <v>65106</v>
      </c>
      <c r="C928" s="1"/>
    </row>
    <row r="929" spans="1:3" x14ac:dyDescent="0.25">
      <c r="A929" s="1">
        <v>65126</v>
      </c>
      <c r="C929" s="1"/>
    </row>
    <row r="930" spans="1:3" x14ac:dyDescent="0.25">
      <c r="A930" s="1">
        <v>65136</v>
      </c>
      <c r="C930" s="1"/>
    </row>
    <row r="931" spans="1:3" x14ac:dyDescent="0.25">
      <c r="A931" s="1">
        <v>65168</v>
      </c>
      <c r="C931" s="1"/>
    </row>
    <row r="932" spans="1:3" x14ac:dyDescent="0.25">
      <c r="A932" s="1">
        <v>65265</v>
      </c>
      <c r="C932" s="1"/>
    </row>
    <row r="933" spans="1:3" x14ac:dyDescent="0.25">
      <c r="A933" s="1">
        <v>65300</v>
      </c>
      <c r="C933" s="1"/>
    </row>
    <row r="934" spans="1:3" x14ac:dyDescent="0.25">
      <c r="A934" s="1">
        <v>65321</v>
      </c>
      <c r="C934" s="1"/>
    </row>
    <row r="935" spans="1:3" x14ac:dyDescent="0.25">
      <c r="A935" s="1">
        <v>65334</v>
      </c>
      <c r="C935" s="1"/>
    </row>
    <row r="936" spans="1:3" x14ac:dyDescent="0.25">
      <c r="A936" s="1">
        <v>65374</v>
      </c>
      <c r="C936" s="1"/>
    </row>
    <row r="937" spans="1:3" x14ac:dyDescent="0.25">
      <c r="C937" s="1"/>
    </row>
    <row r="938" spans="1:3" x14ac:dyDescent="0.25">
      <c r="C938" s="1"/>
    </row>
    <row r="939" spans="1:3" x14ac:dyDescent="0.25">
      <c r="C939" s="1"/>
    </row>
    <row r="940" spans="1:3" x14ac:dyDescent="0.25">
      <c r="C940" s="1"/>
    </row>
    <row r="941" spans="1:3" x14ac:dyDescent="0.25">
      <c r="C941" s="1"/>
    </row>
    <row r="942" spans="1:3" x14ac:dyDescent="0.25">
      <c r="C942" s="1"/>
    </row>
  </sheetData>
  <pageMargins left="0.78740157499999996" right="0.78740157499999996" top="0.984251969" bottom="0.984251969" header="0.49212598499999999" footer="0.49212598499999999"/>
  <pageSetup paperSize="9" orientation="portrait" r:id="rId1"/>
  <headerFooter alignWithMargins="0">
    <oddHeader>&amp;C&amp;G&amp;R&amp;"Calibri,Regular"&amp;10&amp;K000000#interna&amp;1#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086F1-D985-4945-BF7A-E2A2F536CAC3}">
  <dimension ref="A1:J351"/>
  <sheetViews>
    <sheetView zoomScaleNormal="100" workbookViewId="0"/>
  </sheetViews>
  <sheetFormatPr defaultRowHeight="14.4" x14ac:dyDescent="0.3"/>
  <cols>
    <col min="1" max="1" width="13.6640625" customWidth="1"/>
  </cols>
  <sheetData>
    <row r="1" spans="1:8" ht="23.4" x14ac:dyDescent="0.45">
      <c r="A1" t="s">
        <v>74</v>
      </c>
      <c r="H1" s="48" t="s">
        <v>75</v>
      </c>
    </row>
    <row r="2" spans="1:8" x14ac:dyDescent="0.3">
      <c r="A2" t="s">
        <v>73</v>
      </c>
    </row>
    <row r="4" spans="1:8" x14ac:dyDescent="0.3">
      <c r="A4" t="s">
        <v>72</v>
      </c>
    </row>
    <row r="6" spans="1:8" x14ac:dyDescent="0.3">
      <c r="A6" t="s">
        <v>71</v>
      </c>
    </row>
    <row r="8" spans="1:8" x14ac:dyDescent="0.3">
      <c r="A8" t="s">
        <v>70</v>
      </c>
    </row>
    <row r="9" spans="1:8" x14ac:dyDescent="0.3">
      <c r="A9" t="s">
        <v>69</v>
      </c>
    </row>
    <row r="10" spans="1:8" x14ac:dyDescent="0.3">
      <c r="A10" t="s">
        <v>68</v>
      </c>
    </row>
    <row r="11" spans="1:8" x14ac:dyDescent="0.3">
      <c r="A11" t="s">
        <v>67</v>
      </c>
    </row>
    <row r="12" spans="1:8" x14ac:dyDescent="0.3">
      <c r="A12" t="s">
        <v>66</v>
      </c>
    </row>
    <row r="13" spans="1:8" x14ac:dyDescent="0.3">
      <c r="A13" t="s">
        <v>65</v>
      </c>
    </row>
    <row r="14" spans="1:8" x14ac:dyDescent="0.3">
      <c r="A14" t="s">
        <v>64</v>
      </c>
    </row>
    <row r="15" spans="1:8" x14ac:dyDescent="0.3">
      <c r="A15" t="s">
        <v>63</v>
      </c>
    </row>
    <row r="16" spans="1:8" x14ac:dyDescent="0.3">
      <c r="A16" t="s">
        <v>62</v>
      </c>
    </row>
    <row r="17" spans="1:1" x14ac:dyDescent="0.3">
      <c r="A17" t="s">
        <v>61</v>
      </c>
    </row>
    <row r="18" spans="1:1" x14ac:dyDescent="0.3">
      <c r="A18" t="s">
        <v>60</v>
      </c>
    </row>
    <row r="19" spans="1:1" x14ac:dyDescent="0.3">
      <c r="A19" t="s">
        <v>59</v>
      </c>
    </row>
    <row r="20" spans="1:1" x14ac:dyDescent="0.3">
      <c r="A20" t="s">
        <v>58</v>
      </c>
    </row>
    <row r="21" spans="1:1" x14ac:dyDescent="0.3">
      <c r="A21" t="s">
        <v>57</v>
      </c>
    </row>
    <row r="22" spans="1:1" x14ac:dyDescent="0.3">
      <c r="A22" t="s">
        <v>51</v>
      </c>
    </row>
    <row r="23" spans="1:1" x14ac:dyDescent="0.3">
      <c r="A23" t="s">
        <v>56</v>
      </c>
    </row>
    <row r="24" spans="1:1" x14ac:dyDescent="0.3">
      <c r="A24" t="s">
        <v>55</v>
      </c>
    </row>
    <row r="25" spans="1:1" x14ac:dyDescent="0.3">
      <c r="A25" t="s">
        <v>54</v>
      </c>
    </row>
    <row r="26" spans="1:1" x14ac:dyDescent="0.3">
      <c r="A26" t="s">
        <v>53</v>
      </c>
    </row>
    <row r="27" spans="1:1" x14ac:dyDescent="0.3">
      <c r="A27" t="s">
        <v>52</v>
      </c>
    </row>
    <row r="28" spans="1:1" x14ac:dyDescent="0.3">
      <c r="A28" t="s">
        <v>51</v>
      </c>
    </row>
    <row r="29" spans="1:1" x14ac:dyDescent="0.3">
      <c r="A29" t="s">
        <v>50</v>
      </c>
    </row>
    <row r="30" spans="1:1" x14ac:dyDescent="0.3">
      <c r="A30" t="s">
        <v>49</v>
      </c>
    </row>
    <row r="31" spans="1:1" x14ac:dyDescent="0.3">
      <c r="A31" t="s">
        <v>48</v>
      </c>
    </row>
    <row r="32" spans="1:1" x14ac:dyDescent="0.3">
      <c r="A32" t="s">
        <v>47</v>
      </c>
    </row>
    <row r="33" spans="1:10" x14ac:dyDescent="0.3">
      <c r="A33" t="s">
        <v>46</v>
      </c>
    </row>
    <row r="34" spans="1:10" x14ac:dyDescent="0.3">
      <c r="A34" t="s">
        <v>45</v>
      </c>
    </row>
    <row r="35" spans="1:10" x14ac:dyDescent="0.3">
      <c r="A35" t="s">
        <v>44</v>
      </c>
    </row>
    <row r="37" spans="1:10" x14ac:dyDescent="0.3">
      <c r="A37" t="s">
        <v>43</v>
      </c>
    </row>
    <row r="39" spans="1:10" x14ac:dyDescent="0.3">
      <c r="A39" t="s">
        <v>1</v>
      </c>
      <c r="B39" t="s">
        <v>42</v>
      </c>
      <c r="C39" t="s">
        <v>41</v>
      </c>
      <c r="D39" t="s">
        <v>20</v>
      </c>
      <c r="E39" t="s">
        <v>40</v>
      </c>
      <c r="F39" t="s">
        <v>24</v>
      </c>
      <c r="G39" t="s">
        <v>23</v>
      </c>
      <c r="H39" t="s">
        <v>39</v>
      </c>
      <c r="I39" t="s">
        <v>38</v>
      </c>
      <c r="J39" t="s">
        <v>37</v>
      </c>
    </row>
    <row r="40" spans="1:10" x14ac:dyDescent="0.3">
      <c r="A40" s="10">
        <v>44411</v>
      </c>
      <c r="B40">
        <v>5</v>
      </c>
      <c r="C40">
        <v>3184410.74</v>
      </c>
      <c r="D40">
        <v>4.1500000000000004</v>
      </c>
      <c r="E40">
        <v>1.00016137</v>
      </c>
      <c r="F40" t="s">
        <v>36</v>
      </c>
      <c r="G40" t="s">
        <v>36</v>
      </c>
      <c r="H40" t="s">
        <v>36</v>
      </c>
      <c r="I40" t="s">
        <v>36</v>
      </c>
      <c r="J40">
        <v>4.1500000000000004</v>
      </c>
    </row>
    <row r="41" spans="1:10" x14ac:dyDescent="0.3">
      <c r="A41" s="10">
        <v>44412</v>
      </c>
      <c r="B41">
        <v>6</v>
      </c>
      <c r="C41">
        <v>3537214.79</v>
      </c>
      <c r="D41">
        <v>4.1500000000000004</v>
      </c>
      <c r="E41">
        <v>1.00016137</v>
      </c>
      <c r="F41" t="s">
        <v>36</v>
      </c>
      <c r="G41" t="s">
        <v>36</v>
      </c>
      <c r="H41" t="s">
        <v>36</v>
      </c>
      <c r="I41" t="s">
        <v>36</v>
      </c>
      <c r="J41">
        <v>4.1500000000000004</v>
      </c>
    </row>
    <row r="42" spans="1:10" x14ac:dyDescent="0.3">
      <c r="A42" s="10">
        <v>44413</v>
      </c>
      <c r="B42">
        <v>5</v>
      </c>
      <c r="C42">
        <v>3435520.03</v>
      </c>
      <c r="D42">
        <v>5.15</v>
      </c>
      <c r="E42">
        <v>1.0001993</v>
      </c>
      <c r="F42" t="s">
        <v>36</v>
      </c>
      <c r="G42" t="s">
        <v>36</v>
      </c>
      <c r="H42" t="s">
        <v>36</v>
      </c>
      <c r="I42" t="s">
        <v>36</v>
      </c>
      <c r="J42">
        <v>5.15</v>
      </c>
    </row>
    <row r="43" spans="1:10" x14ac:dyDescent="0.3">
      <c r="A43" s="10">
        <v>44414</v>
      </c>
      <c r="B43">
        <v>5</v>
      </c>
      <c r="C43">
        <v>3351728.63</v>
      </c>
      <c r="D43">
        <v>5.15</v>
      </c>
      <c r="E43">
        <v>1.0001993</v>
      </c>
      <c r="F43" t="s">
        <v>36</v>
      </c>
      <c r="G43" t="s">
        <v>36</v>
      </c>
      <c r="H43" t="s">
        <v>36</v>
      </c>
      <c r="I43" t="s">
        <v>36</v>
      </c>
      <c r="J43">
        <v>5.15</v>
      </c>
    </row>
    <row r="44" spans="1:10" x14ac:dyDescent="0.3">
      <c r="A44" s="10">
        <v>44417</v>
      </c>
      <c r="B44">
        <v>6</v>
      </c>
      <c r="C44">
        <v>3369355.97</v>
      </c>
      <c r="D44">
        <v>5.15</v>
      </c>
      <c r="E44">
        <v>1.0001993</v>
      </c>
      <c r="F44" t="s">
        <v>36</v>
      </c>
      <c r="G44" t="s">
        <v>36</v>
      </c>
      <c r="H44" t="s">
        <v>36</v>
      </c>
      <c r="I44" t="s">
        <v>36</v>
      </c>
      <c r="J44">
        <v>5.15</v>
      </c>
    </row>
    <row r="45" spans="1:10" x14ac:dyDescent="0.3">
      <c r="A45" s="10">
        <v>44418</v>
      </c>
      <c r="B45">
        <v>6</v>
      </c>
      <c r="C45">
        <v>3331034.86</v>
      </c>
      <c r="D45">
        <v>5.15</v>
      </c>
      <c r="E45">
        <v>1.0001993</v>
      </c>
      <c r="F45" t="s">
        <v>36</v>
      </c>
      <c r="G45" t="s">
        <v>36</v>
      </c>
      <c r="H45" t="s">
        <v>36</v>
      </c>
      <c r="I45" t="s">
        <v>36</v>
      </c>
      <c r="J45">
        <v>5.15</v>
      </c>
    </row>
    <row r="46" spans="1:10" x14ac:dyDescent="0.3">
      <c r="A46" s="10">
        <v>44419</v>
      </c>
      <c r="B46">
        <v>5</v>
      </c>
      <c r="C46">
        <v>3281120.28</v>
      </c>
      <c r="D46">
        <v>5.15</v>
      </c>
      <c r="E46">
        <v>1.0001993</v>
      </c>
      <c r="F46" t="s">
        <v>36</v>
      </c>
      <c r="G46" t="s">
        <v>36</v>
      </c>
      <c r="H46" t="s">
        <v>36</v>
      </c>
      <c r="I46" t="s">
        <v>36</v>
      </c>
      <c r="J46">
        <v>5.15</v>
      </c>
    </row>
    <row r="47" spans="1:10" x14ac:dyDescent="0.3">
      <c r="A47" s="10">
        <v>44420</v>
      </c>
      <c r="B47">
        <v>5</v>
      </c>
      <c r="C47">
        <v>3221219.24</v>
      </c>
      <c r="D47">
        <v>5.15</v>
      </c>
      <c r="E47">
        <v>1.0001993</v>
      </c>
      <c r="F47" t="s">
        <v>36</v>
      </c>
      <c r="G47" t="s">
        <v>36</v>
      </c>
      <c r="H47" t="s">
        <v>36</v>
      </c>
      <c r="I47" t="s">
        <v>36</v>
      </c>
      <c r="J47">
        <v>5.15</v>
      </c>
    </row>
    <row r="48" spans="1:10" x14ac:dyDescent="0.3">
      <c r="A48" s="10">
        <v>44421</v>
      </c>
      <c r="B48">
        <v>5</v>
      </c>
      <c r="C48">
        <v>3188761.6</v>
      </c>
      <c r="D48">
        <v>5.15</v>
      </c>
      <c r="E48">
        <v>1.0001993</v>
      </c>
      <c r="F48" t="s">
        <v>36</v>
      </c>
      <c r="G48" t="s">
        <v>36</v>
      </c>
      <c r="H48" t="s">
        <v>36</v>
      </c>
      <c r="I48" t="s">
        <v>36</v>
      </c>
      <c r="J48">
        <v>5.15</v>
      </c>
    </row>
    <row r="49" spans="1:10" x14ac:dyDescent="0.3">
      <c r="A49" s="10">
        <v>44424</v>
      </c>
      <c r="B49">
        <v>7</v>
      </c>
      <c r="C49">
        <v>3237689.8</v>
      </c>
      <c r="D49">
        <v>5.15</v>
      </c>
      <c r="E49">
        <v>1.0001993</v>
      </c>
      <c r="F49" t="s">
        <v>36</v>
      </c>
      <c r="G49" t="s">
        <v>36</v>
      </c>
      <c r="H49" t="s">
        <v>36</v>
      </c>
      <c r="I49" t="s">
        <v>36</v>
      </c>
      <c r="J49">
        <v>5.15</v>
      </c>
    </row>
    <row r="50" spans="1:10" x14ac:dyDescent="0.3">
      <c r="A50" s="10">
        <v>44425</v>
      </c>
      <c r="B50">
        <v>6</v>
      </c>
      <c r="C50">
        <v>3133711.97</v>
      </c>
      <c r="D50">
        <v>5.15</v>
      </c>
      <c r="E50">
        <v>1.0001993</v>
      </c>
      <c r="F50" t="s">
        <v>36</v>
      </c>
      <c r="G50" t="s">
        <v>36</v>
      </c>
      <c r="H50" t="s">
        <v>36</v>
      </c>
      <c r="I50" t="s">
        <v>36</v>
      </c>
      <c r="J50">
        <v>5.15</v>
      </c>
    </row>
    <row r="51" spans="1:10" x14ac:dyDescent="0.3">
      <c r="A51" s="10">
        <v>44426</v>
      </c>
      <c r="B51">
        <v>6</v>
      </c>
      <c r="C51">
        <v>3139684.89</v>
      </c>
      <c r="D51">
        <v>5.15</v>
      </c>
      <c r="E51">
        <v>1.0001993</v>
      </c>
      <c r="F51" t="s">
        <v>36</v>
      </c>
      <c r="G51" t="s">
        <v>36</v>
      </c>
      <c r="H51" t="s">
        <v>36</v>
      </c>
      <c r="I51" t="s">
        <v>36</v>
      </c>
      <c r="J51">
        <v>5.15</v>
      </c>
    </row>
    <row r="52" spans="1:10" x14ac:dyDescent="0.3">
      <c r="A52" s="10">
        <v>44427</v>
      </c>
      <c r="B52">
        <v>7</v>
      </c>
      <c r="C52">
        <v>3259453.02</v>
      </c>
      <c r="D52">
        <v>5.15</v>
      </c>
      <c r="E52">
        <v>1.0001993</v>
      </c>
      <c r="F52" t="s">
        <v>36</v>
      </c>
      <c r="G52" t="s">
        <v>36</v>
      </c>
      <c r="H52" t="s">
        <v>36</v>
      </c>
      <c r="I52" t="s">
        <v>36</v>
      </c>
      <c r="J52">
        <v>5.15</v>
      </c>
    </row>
    <row r="53" spans="1:10" x14ac:dyDescent="0.3">
      <c r="A53" s="10">
        <v>44428</v>
      </c>
      <c r="B53">
        <v>8</v>
      </c>
      <c r="C53">
        <v>3187680.21</v>
      </c>
      <c r="D53">
        <v>5.15</v>
      </c>
      <c r="E53">
        <v>1.0001993</v>
      </c>
      <c r="F53" t="s">
        <v>36</v>
      </c>
      <c r="G53" t="s">
        <v>36</v>
      </c>
      <c r="H53" t="s">
        <v>36</v>
      </c>
      <c r="I53" t="s">
        <v>36</v>
      </c>
      <c r="J53">
        <v>5.15</v>
      </c>
    </row>
    <row r="54" spans="1:10" x14ac:dyDescent="0.3">
      <c r="A54" s="10">
        <v>44431</v>
      </c>
      <c r="B54">
        <v>7</v>
      </c>
      <c r="C54">
        <v>3230587.62</v>
      </c>
      <c r="D54">
        <v>5.15</v>
      </c>
      <c r="E54">
        <v>1.0001993</v>
      </c>
      <c r="F54" t="s">
        <v>36</v>
      </c>
      <c r="G54" t="s">
        <v>36</v>
      </c>
      <c r="H54" t="s">
        <v>36</v>
      </c>
      <c r="I54" t="s">
        <v>36</v>
      </c>
      <c r="J54">
        <v>5.15</v>
      </c>
    </row>
    <row r="55" spans="1:10" x14ac:dyDescent="0.3">
      <c r="A55" s="10">
        <v>44432</v>
      </c>
      <c r="B55">
        <v>7</v>
      </c>
      <c r="C55">
        <v>3238520.83</v>
      </c>
      <c r="D55">
        <v>5.15</v>
      </c>
      <c r="E55">
        <v>1.0001993</v>
      </c>
      <c r="F55" t="s">
        <v>36</v>
      </c>
      <c r="G55" t="s">
        <v>36</v>
      </c>
      <c r="H55" t="s">
        <v>36</v>
      </c>
      <c r="I55" t="s">
        <v>36</v>
      </c>
      <c r="J55">
        <v>5.15</v>
      </c>
    </row>
    <row r="56" spans="1:10" x14ac:dyDescent="0.3">
      <c r="A56" s="10">
        <v>44433</v>
      </c>
      <c r="B56">
        <v>7</v>
      </c>
      <c r="C56">
        <v>3229211.28</v>
      </c>
      <c r="D56">
        <v>5.15</v>
      </c>
      <c r="E56">
        <v>1.0001993</v>
      </c>
      <c r="F56" t="s">
        <v>36</v>
      </c>
      <c r="G56" t="s">
        <v>36</v>
      </c>
      <c r="H56" t="s">
        <v>36</v>
      </c>
      <c r="I56" t="s">
        <v>36</v>
      </c>
      <c r="J56">
        <v>5.15</v>
      </c>
    </row>
    <row r="57" spans="1:10" x14ac:dyDescent="0.3">
      <c r="A57" s="10">
        <v>44434</v>
      </c>
      <c r="B57">
        <v>7</v>
      </c>
      <c r="C57">
        <v>3200749.49</v>
      </c>
      <c r="D57">
        <v>5.15</v>
      </c>
      <c r="E57">
        <v>1.0001993</v>
      </c>
      <c r="F57" t="s">
        <v>36</v>
      </c>
      <c r="G57" t="s">
        <v>36</v>
      </c>
      <c r="H57" t="s">
        <v>36</v>
      </c>
      <c r="I57" t="s">
        <v>36</v>
      </c>
      <c r="J57">
        <v>5.15</v>
      </c>
    </row>
    <row r="58" spans="1:10" x14ac:dyDescent="0.3">
      <c r="A58" s="10">
        <v>44435</v>
      </c>
      <c r="B58">
        <v>7</v>
      </c>
      <c r="C58">
        <v>3320996.43</v>
      </c>
      <c r="D58">
        <v>5.15</v>
      </c>
      <c r="E58">
        <v>1.0001993</v>
      </c>
      <c r="F58" t="s">
        <v>36</v>
      </c>
      <c r="G58" t="s">
        <v>36</v>
      </c>
      <c r="H58" t="s">
        <v>36</v>
      </c>
      <c r="I58" t="s">
        <v>36</v>
      </c>
      <c r="J58">
        <v>5.15</v>
      </c>
    </row>
    <row r="59" spans="1:10" x14ac:dyDescent="0.3">
      <c r="A59" s="10">
        <v>44438</v>
      </c>
      <c r="B59">
        <v>7</v>
      </c>
      <c r="C59">
        <v>3217381.8</v>
      </c>
      <c r="D59">
        <v>5.15</v>
      </c>
      <c r="E59">
        <v>1.0001993</v>
      </c>
      <c r="F59" t="s">
        <v>36</v>
      </c>
      <c r="G59" t="s">
        <v>36</v>
      </c>
      <c r="H59" t="s">
        <v>36</v>
      </c>
      <c r="I59" t="s">
        <v>36</v>
      </c>
      <c r="J59">
        <v>5.15</v>
      </c>
    </row>
    <row r="60" spans="1:10" x14ac:dyDescent="0.3">
      <c r="A60" s="10">
        <v>44439</v>
      </c>
      <c r="B60">
        <v>6</v>
      </c>
      <c r="C60">
        <v>2970436.48</v>
      </c>
      <c r="D60">
        <v>5.15</v>
      </c>
      <c r="E60">
        <v>1.0001993</v>
      </c>
      <c r="F60" t="s">
        <v>36</v>
      </c>
      <c r="G60" t="s">
        <v>36</v>
      </c>
      <c r="H60" t="s">
        <v>36</v>
      </c>
      <c r="I60" t="s">
        <v>36</v>
      </c>
      <c r="J60">
        <v>5.15</v>
      </c>
    </row>
    <row r="61" spans="1:10" x14ac:dyDescent="0.3">
      <c r="A61" s="10">
        <v>44440</v>
      </c>
      <c r="B61">
        <v>6</v>
      </c>
      <c r="C61">
        <v>2921823.43</v>
      </c>
      <c r="D61">
        <v>5.15</v>
      </c>
      <c r="E61">
        <v>1.0001993</v>
      </c>
      <c r="F61" t="s">
        <v>36</v>
      </c>
      <c r="G61" t="s">
        <v>36</v>
      </c>
      <c r="H61" t="s">
        <v>36</v>
      </c>
      <c r="I61" t="s">
        <v>36</v>
      </c>
      <c r="J61">
        <v>5.15</v>
      </c>
    </row>
    <row r="62" spans="1:10" x14ac:dyDescent="0.3">
      <c r="A62" s="10">
        <v>44441</v>
      </c>
      <c r="B62">
        <v>7</v>
      </c>
      <c r="C62">
        <v>3155640.58</v>
      </c>
      <c r="D62">
        <v>5.15</v>
      </c>
      <c r="E62">
        <v>1.0001993</v>
      </c>
      <c r="F62" t="s">
        <v>36</v>
      </c>
      <c r="G62" t="s">
        <v>36</v>
      </c>
      <c r="H62" t="s">
        <v>36</v>
      </c>
      <c r="I62" t="s">
        <v>36</v>
      </c>
      <c r="J62">
        <v>5.15</v>
      </c>
    </row>
    <row r="63" spans="1:10" x14ac:dyDescent="0.3">
      <c r="A63" s="10">
        <v>44442</v>
      </c>
      <c r="B63">
        <v>7</v>
      </c>
      <c r="C63">
        <v>3439681.76</v>
      </c>
      <c r="D63">
        <v>5.15</v>
      </c>
      <c r="E63">
        <v>1.0001993</v>
      </c>
      <c r="F63" t="s">
        <v>36</v>
      </c>
      <c r="G63" t="s">
        <v>36</v>
      </c>
      <c r="H63" t="s">
        <v>36</v>
      </c>
      <c r="I63" t="s">
        <v>36</v>
      </c>
      <c r="J63">
        <v>5.15</v>
      </c>
    </row>
    <row r="64" spans="1:10" x14ac:dyDescent="0.3">
      <c r="A64" s="10">
        <v>44445</v>
      </c>
      <c r="B64">
        <v>7</v>
      </c>
      <c r="C64">
        <v>3485785.52</v>
      </c>
      <c r="D64">
        <v>5.15</v>
      </c>
      <c r="E64">
        <v>1.0001993</v>
      </c>
      <c r="F64" t="s">
        <v>36</v>
      </c>
      <c r="G64" t="s">
        <v>36</v>
      </c>
      <c r="H64" t="s">
        <v>36</v>
      </c>
      <c r="I64" t="s">
        <v>36</v>
      </c>
      <c r="J64">
        <v>5.15</v>
      </c>
    </row>
    <row r="65" spans="1:10" x14ac:dyDescent="0.3">
      <c r="A65" s="10">
        <v>44447</v>
      </c>
      <c r="B65">
        <v>7</v>
      </c>
      <c r="C65">
        <v>3389586.66</v>
      </c>
      <c r="D65">
        <v>5.15</v>
      </c>
      <c r="E65">
        <v>1.0001993</v>
      </c>
      <c r="F65" t="s">
        <v>36</v>
      </c>
      <c r="G65" t="s">
        <v>36</v>
      </c>
      <c r="H65" t="s">
        <v>36</v>
      </c>
      <c r="I65" t="s">
        <v>36</v>
      </c>
      <c r="J65">
        <v>5.15</v>
      </c>
    </row>
    <row r="66" spans="1:10" x14ac:dyDescent="0.3">
      <c r="A66" s="10">
        <v>44448</v>
      </c>
      <c r="B66">
        <v>5</v>
      </c>
      <c r="C66">
        <v>3263449.34</v>
      </c>
      <c r="D66">
        <v>5.15</v>
      </c>
      <c r="E66">
        <v>1.0001993</v>
      </c>
      <c r="F66" t="s">
        <v>36</v>
      </c>
      <c r="G66" t="s">
        <v>36</v>
      </c>
      <c r="H66" t="s">
        <v>36</v>
      </c>
      <c r="I66" t="s">
        <v>36</v>
      </c>
      <c r="J66">
        <v>5.15</v>
      </c>
    </row>
    <row r="67" spans="1:10" x14ac:dyDescent="0.3">
      <c r="A67" s="10">
        <v>44449</v>
      </c>
      <c r="B67">
        <v>5</v>
      </c>
      <c r="C67">
        <v>3236481.8</v>
      </c>
      <c r="D67">
        <v>5.15</v>
      </c>
      <c r="E67">
        <v>1.0001993</v>
      </c>
      <c r="F67" t="s">
        <v>36</v>
      </c>
      <c r="G67" t="s">
        <v>36</v>
      </c>
      <c r="H67" t="s">
        <v>36</v>
      </c>
      <c r="I67" t="s">
        <v>36</v>
      </c>
      <c r="J67">
        <v>5.15</v>
      </c>
    </row>
    <row r="68" spans="1:10" x14ac:dyDescent="0.3">
      <c r="A68" s="10">
        <v>44452</v>
      </c>
      <c r="B68">
        <v>5</v>
      </c>
      <c r="C68">
        <v>3187894.5</v>
      </c>
      <c r="D68">
        <v>5.15</v>
      </c>
      <c r="E68">
        <v>1.0001993</v>
      </c>
      <c r="F68" t="s">
        <v>36</v>
      </c>
      <c r="G68" t="s">
        <v>36</v>
      </c>
      <c r="H68" t="s">
        <v>36</v>
      </c>
      <c r="I68" t="s">
        <v>36</v>
      </c>
      <c r="J68">
        <v>5.15</v>
      </c>
    </row>
    <row r="69" spans="1:10" x14ac:dyDescent="0.3">
      <c r="A69" s="10">
        <v>44453</v>
      </c>
      <c r="B69">
        <v>5</v>
      </c>
      <c r="C69">
        <v>3142528.83</v>
      </c>
      <c r="D69">
        <v>5.15</v>
      </c>
      <c r="E69">
        <v>1.0001993</v>
      </c>
      <c r="F69" t="s">
        <v>36</v>
      </c>
      <c r="G69" t="s">
        <v>36</v>
      </c>
      <c r="H69" t="s">
        <v>36</v>
      </c>
      <c r="I69" t="s">
        <v>36</v>
      </c>
      <c r="J69">
        <v>5.15</v>
      </c>
    </row>
    <row r="70" spans="1:10" x14ac:dyDescent="0.3">
      <c r="A70" s="10">
        <v>44454</v>
      </c>
      <c r="B70">
        <v>6</v>
      </c>
      <c r="C70">
        <v>3143790.79</v>
      </c>
      <c r="D70">
        <v>5.15</v>
      </c>
      <c r="E70">
        <v>1.0001993</v>
      </c>
      <c r="F70" t="s">
        <v>36</v>
      </c>
      <c r="G70" t="s">
        <v>36</v>
      </c>
      <c r="H70" t="s">
        <v>36</v>
      </c>
      <c r="I70" t="s">
        <v>36</v>
      </c>
      <c r="J70">
        <v>5.15</v>
      </c>
    </row>
    <row r="71" spans="1:10" x14ac:dyDescent="0.3">
      <c r="A71" s="10">
        <v>44455</v>
      </c>
      <c r="B71">
        <v>5</v>
      </c>
      <c r="C71">
        <v>3098149.29</v>
      </c>
      <c r="D71">
        <v>5.15</v>
      </c>
      <c r="E71">
        <v>1.0001993</v>
      </c>
      <c r="F71" t="s">
        <v>36</v>
      </c>
      <c r="G71" t="s">
        <v>36</v>
      </c>
      <c r="H71" t="s">
        <v>36</v>
      </c>
      <c r="I71" t="s">
        <v>36</v>
      </c>
      <c r="J71">
        <v>5.15</v>
      </c>
    </row>
    <row r="72" spans="1:10" x14ac:dyDescent="0.3">
      <c r="A72" s="10">
        <v>44456</v>
      </c>
      <c r="B72">
        <v>6</v>
      </c>
      <c r="C72">
        <v>3138429.24</v>
      </c>
      <c r="D72">
        <v>5.15</v>
      </c>
      <c r="E72">
        <v>1.0001993</v>
      </c>
      <c r="F72" t="s">
        <v>36</v>
      </c>
      <c r="G72" t="s">
        <v>36</v>
      </c>
      <c r="H72" t="s">
        <v>36</v>
      </c>
      <c r="I72" t="s">
        <v>36</v>
      </c>
      <c r="J72">
        <v>5.15</v>
      </c>
    </row>
    <row r="73" spans="1:10" x14ac:dyDescent="0.3">
      <c r="A73" s="10">
        <v>44459</v>
      </c>
      <c r="B73">
        <v>8</v>
      </c>
      <c r="C73">
        <v>3126799.33</v>
      </c>
      <c r="D73">
        <v>5.15</v>
      </c>
      <c r="E73">
        <v>1.0001993</v>
      </c>
      <c r="F73" t="s">
        <v>36</v>
      </c>
      <c r="G73" t="s">
        <v>36</v>
      </c>
      <c r="H73" t="s">
        <v>36</v>
      </c>
      <c r="I73" t="s">
        <v>36</v>
      </c>
      <c r="J73">
        <v>5.15</v>
      </c>
    </row>
    <row r="74" spans="1:10" x14ac:dyDescent="0.3">
      <c r="A74" s="10">
        <v>44460</v>
      </c>
      <c r="B74">
        <v>6</v>
      </c>
      <c r="C74">
        <v>3064237.62</v>
      </c>
      <c r="D74">
        <v>5.15</v>
      </c>
      <c r="E74">
        <v>1.0001993</v>
      </c>
      <c r="F74" t="s">
        <v>36</v>
      </c>
      <c r="G74" t="s">
        <v>36</v>
      </c>
      <c r="H74" t="s">
        <v>36</v>
      </c>
      <c r="I74" t="s">
        <v>36</v>
      </c>
      <c r="J74">
        <v>5.15</v>
      </c>
    </row>
    <row r="75" spans="1:10" x14ac:dyDescent="0.3">
      <c r="A75" s="10">
        <v>44461</v>
      </c>
      <c r="B75">
        <v>6</v>
      </c>
      <c r="C75">
        <v>3106151.56</v>
      </c>
      <c r="D75">
        <v>5.15</v>
      </c>
      <c r="E75">
        <v>1.0001993</v>
      </c>
      <c r="F75" t="s">
        <v>36</v>
      </c>
      <c r="G75" t="s">
        <v>36</v>
      </c>
      <c r="H75" t="s">
        <v>36</v>
      </c>
      <c r="I75" t="s">
        <v>36</v>
      </c>
      <c r="J75">
        <v>5.15</v>
      </c>
    </row>
    <row r="76" spans="1:10" x14ac:dyDescent="0.3">
      <c r="A76" s="10">
        <v>44462</v>
      </c>
      <c r="B76">
        <v>7</v>
      </c>
      <c r="C76">
        <v>3105457.11</v>
      </c>
      <c r="D76">
        <v>6.15</v>
      </c>
      <c r="E76">
        <v>1.0002368699999999</v>
      </c>
      <c r="F76" t="s">
        <v>36</v>
      </c>
      <c r="G76" t="s">
        <v>36</v>
      </c>
      <c r="H76" t="s">
        <v>36</v>
      </c>
      <c r="I76" t="s">
        <v>36</v>
      </c>
      <c r="J76">
        <v>6.15</v>
      </c>
    </row>
    <row r="77" spans="1:10" x14ac:dyDescent="0.3">
      <c r="A77" s="10">
        <v>44463</v>
      </c>
      <c r="B77">
        <v>7</v>
      </c>
      <c r="C77">
        <v>3137183.9</v>
      </c>
      <c r="D77">
        <v>6.15</v>
      </c>
      <c r="E77">
        <v>1.0002368699999999</v>
      </c>
      <c r="F77" t="s">
        <v>36</v>
      </c>
      <c r="G77" t="s">
        <v>36</v>
      </c>
      <c r="H77" t="s">
        <v>36</v>
      </c>
      <c r="I77" t="s">
        <v>36</v>
      </c>
      <c r="J77">
        <v>6.15</v>
      </c>
    </row>
    <row r="78" spans="1:10" x14ac:dyDescent="0.3">
      <c r="A78" s="10">
        <v>44466</v>
      </c>
      <c r="B78">
        <v>6</v>
      </c>
      <c r="C78">
        <v>3020121.23</v>
      </c>
      <c r="D78">
        <v>6.15</v>
      </c>
      <c r="E78">
        <v>1.0002368699999999</v>
      </c>
      <c r="F78" t="s">
        <v>36</v>
      </c>
      <c r="G78" t="s">
        <v>36</v>
      </c>
      <c r="H78" t="s">
        <v>36</v>
      </c>
      <c r="I78" t="s">
        <v>36</v>
      </c>
      <c r="J78">
        <v>6.15</v>
      </c>
    </row>
    <row r="79" spans="1:10" x14ac:dyDescent="0.3">
      <c r="A79" s="10">
        <v>44467</v>
      </c>
      <c r="B79">
        <v>7</v>
      </c>
      <c r="C79">
        <v>3029681.28</v>
      </c>
      <c r="D79">
        <v>6.15</v>
      </c>
      <c r="E79">
        <v>1.0002368699999999</v>
      </c>
      <c r="F79" t="s">
        <v>36</v>
      </c>
      <c r="G79" t="s">
        <v>36</v>
      </c>
      <c r="H79" t="s">
        <v>36</v>
      </c>
      <c r="I79" t="s">
        <v>36</v>
      </c>
      <c r="J79">
        <v>6.15</v>
      </c>
    </row>
    <row r="80" spans="1:10" x14ac:dyDescent="0.3">
      <c r="A80" s="10">
        <v>44468</v>
      </c>
      <c r="B80">
        <v>7</v>
      </c>
      <c r="C80">
        <v>3045589.32</v>
      </c>
      <c r="D80">
        <v>6.15</v>
      </c>
      <c r="E80">
        <v>1.0002368699999999</v>
      </c>
      <c r="F80" t="s">
        <v>36</v>
      </c>
      <c r="G80" t="s">
        <v>36</v>
      </c>
      <c r="H80" t="s">
        <v>36</v>
      </c>
      <c r="I80" t="s">
        <v>36</v>
      </c>
      <c r="J80">
        <v>6.15</v>
      </c>
    </row>
    <row r="81" spans="1:10" x14ac:dyDescent="0.3">
      <c r="A81" s="10">
        <v>44469</v>
      </c>
      <c r="B81">
        <v>5</v>
      </c>
      <c r="C81">
        <v>2822348.52</v>
      </c>
      <c r="D81">
        <v>6.15</v>
      </c>
      <c r="E81">
        <v>1.0002368699999999</v>
      </c>
      <c r="F81" t="s">
        <v>36</v>
      </c>
      <c r="G81" t="s">
        <v>36</v>
      </c>
      <c r="H81" t="s">
        <v>36</v>
      </c>
      <c r="I81" t="s">
        <v>36</v>
      </c>
      <c r="J81">
        <v>6.15</v>
      </c>
    </row>
    <row r="82" spans="1:10" x14ac:dyDescent="0.3">
      <c r="A82" s="10">
        <v>44470</v>
      </c>
      <c r="B82">
        <v>6</v>
      </c>
      <c r="C82">
        <v>2823353.38</v>
      </c>
      <c r="D82">
        <v>6.15</v>
      </c>
      <c r="E82">
        <v>1.0002368699999999</v>
      </c>
      <c r="F82" t="s">
        <v>36</v>
      </c>
      <c r="G82" t="s">
        <v>36</v>
      </c>
      <c r="H82" t="s">
        <v>36</v>
      </c>
      <c r="I82" t="s">
        <v>36</v>
      </c>
      <c r="J82">
        <v>6.15</v>
      </c>
    </row>
    <row r="83" spans="1:10" x14ac:dyDescent="0.3">
      <c r="A83" s="10">
        <v>44473</v>
      </c>
      <c r="B83">
        <v>6</v>
      </c>
      <c r="C83">
        <v>3079853.27</v>
      </c>
      <c r="D83">
        <v>6.15</v>
      </c>
      <c r="E83">
        <v>1.0002368699999999</v>
      </c>
      <c r="F83" t="s">
        <v>36</v>
      </c>
      <c r="G83" t="s">
        <v>36</v>
      </c>
      <c r="H83" t="s">
        <v>36</v>
      </c>
      <c r="I83" t="s">
        <v>36</v>
      </c>
      <c r="J83">
        <v>6.15</v>
      </c>
    </row>
    <row r="84" spans="1:10" x14ac:dyDescent="0.3">
      <c r="A84" s="10">
        <v>44474</v>
      </c>
      <c r="B84">
        <v>7</v>
      </c>
      <c r="C84">
        <v>3329147.17</v>
      </c>
      <c r="D84">
        <v>6.15</v>
      </c>
      <c r="E84">
        <v>1.0002368699999999</v>
      </c>
      <c r="F84" t="s">
        <v>36</v>
      </c>
      <c r="G84" t="s">
        <v>36</v>
      </c>
      <c r="H84" t="s">
        <v>36</v>
      </c>
      <c r="I84" t="s">
        <v>36</v>
      </c>
      <c r="J84">
        <v>6.15</v>
      </c>
    </row>
    <row r="85" spans="1:10" x14ac:dyDescent="0.3">
      <c r="A85" s="10">
        <v>44475</v>
      </c>
      <c r="B85">
        <v>7</v>
      </c>
      <c r="C85">
        <v>3264104.45</v>
      </c>
      <c r="D85">
        <v>6.15</v>
      </c>
      <c r="E85">
        <v>1.0002368699999999</v>
      </c>
      <c r="F85" t="s">
        <v>36</v>
      </c>
      <c r="G85" t="s">
        <v>36</v>
      </c>
      <c r="H85" t="s">
        <v>36</v>
      </c>
      <c r="I85" t="s">
        <v>36</v>
      </c>
      <c r="J85">
        <v>6.15</v>
      </c>
    </row>
    <row r="86" spans="1:10" x14ac:dyDescent="0.3">
      <c r="A86" s="10">
        <v>44476</v>
      </c>
      <c r="B86">
        <v>6</v>
      </c>
      <c r="C86">
        <v>3174073.48</v>
      </c>
      <c r="D86">
        <v>6.15</v>
      </c>
      <c r="E86">
        <v>1.0002368699999999</v>
      </c>
      <c r="F86" t="s">
        <v>36</v>
      </c>
      <c r="G86" t="s">
        <v>36</v>
      </c>
      <c r="H86" t="s">
        <v>36</v>
      </c>
      <c r="I86" t="s">
        <v>36</v>
      </c>
      <c r="J86">
        <v>6.15</v>
      </c>
    </row>
    <row r="87" spans="1:10" x14ac:dyDescent="0.3">
      <c r="A87" s="10">
        <v>44477</v>
      </c>
      <c r="B87">
        <v>6</v>
      </c>
      <c r="C87">
        <v>3226290.88</v>
      </c>
      <c r="D87">
        <v>6.15</v>
      </c>
      <c r="E87">
        <v>1.0002368699999999</v>
      </c>
      <c r="F87" t="s">
        <v>36</v>
      </c>
      <c r="G87" t="s">
        <v>36</v>
      </c>
      <c r="H87" t="s">
        <v>36</v>
      </c>
      <c r="I87" t="s">
        <v>36</v>
      </c>
      <c r="J87">
        <v>6.15</v>
      </c>
    </row>
    <row r="88" spans="1:10" x14ac:dyDescent="0.3">
      <c r="A88" s="10">
        <v>44480</v>
      </c>
      <c r="B88">
        <v>6</v>
      </c>
      <c r="C88">
        <v>3207074.09</v>
      </c>
      <c r="D88">
        <v>6.15</v>
      </c>
      <c r="E88">
        <v>1.0002368699999999</v>
      </c>
      <c r="F88" t="s">
        <v>36</v>
      </c>
      <c r="G88" t="s">
        <v>36</v>
      </c>
      <c r="H88" t="s">
        <v>36</v>
      </c>
      <c r="I88" t="s">
        <v>36</v>
      </c>
      <c r="J88">
        <v>6.15</v>
      </c>
    </row>
    <row r="89" spans="1:10" x14ac:dyDescent="0.3">
      <c r="A89" s="10">
        <v>44482</v>
      </c>
      <c r="B89">
        <v>6</v>
      </c>
      <c r="C89">
        <v>3213295.05</v>
      </c>
      <c r="D89">
        <v>6.15</v>
      </c>
      <c r="E89">
        <v>1.0002368699999999</v>
      </c>
      <c r="F89" t="s">
        <v>36</v>
      </c>
      <c r="G89" t="s">
        <v>36</v>
      </c>
      <c r="H89" t="s">
        <v>36</v>
      </c>
      <c r="I89" t="s">
        <v>36</v>
      </c>
      <c r="J89">
        <v>6.15</v>
      </c>
    </row>
    <row r="90" spans="1:10" x14ac:dyDescent="0.3">
      <c r="A90" s="10">
        <v>44483</v>
      </c>
      <c r="B90">
        <v>6</v>
      </c>
      <c r="C90">
        <v>3157042.92</v>
      </c>
      <c r="D90">
        <v>6.15</v>
      </c>
      <c r="E90">
        <v>1.0002368699999999</v>
      </c>
      <c r="F90" t="s">
        <v>36</v>
      </c>
      <c r="G90" t="s">
        <v>36</v>
      </c>
      <c r="H90" t="s">
        <v>36</v>
      </c>
      <c r="I90" t="s">
        <v>36</v>
      </c>
      <c r="J90">
        <v>6.15</v>
      </c>
    </row>
    <row r="91" spans="1:10" x14ac:dyDescent="0.3">
      <c r="A91" s="10">
        <v>44484</v>
      </c>
      <c r="B91">
        <v>5</v>
      </c>
      <c r="C91">
        <v>3125823.9</v>
      </c>
      <c r="D91">
        <v>6.15</v>
      </c>
      <c r="E91">
        <v>1.0002368699999999</v>
      </c>
      <c r="F91" t="s">
        <v>36</v>
      </c>
      <c r="G91" t="s">
        <v>36</v>
      </c>
      <c r="H91" t="s">
        <v>36</v>
      </c>
      <c r="I91" t="s">
        <v>36</v>
      </c>
      <c r="J91">
        <v>6.15</v>
      </c>
    </row>
    <row r="92" spans="1:10" x14ac:dyDescent="0.3">
      <c r="A92" s="10">
        <v>44487</v>
      </c>
      <c r="B92">
        <v>6</v>
      </c>
      <c r="C92">
        <v>3095619.71</v>
      </c>
      <c r="D92">
        <v>6.15</v>
      </c>
      <c r="E92">
        <v>1.0002368699999999</v>
      </c>
      <c r="F92" t="s">
        <v>36</v>
      </c>
      <c r="G92" t="s">
        <v>36</v>
      </c>
      <c r="H92" t="s">
        <v>36</v>
      </c>
      <c r="I92" t="s">
        <v>36</v>
      </c>
      <c r="J92">
        <v>6.15</v>
      </c>
    </row>
    <row r="93" spans="1:10" x14ac:dyDescent="0.3">
      <c r="A93" s="10">
        <v>44488</v>
      </c>
      <c r="B93">
        <v>6</v>
      </c>
      <c r="C93">
        <v>3072891.34</v>
      </c>
      <c r="D93">
        <v>6.15</v>
      </c>
      <c r="E93">
        <v>1.0002368699999999</v>
      </c>
      <c r="F93" t="s">
        <v>36</v>
      </c>
      <c r="G93" t="s">
        <v>36</v>
      </c>
      <c r="H93" t="s">
        <v>36</v>
      </c>
      <c r="I93" t="s">
        <v>36</v>
      </c>
      <c r="J93">
        <v>6.15</v>
      </c>
    </row>
    <row r="94" spans="1:10" x14ac:dyDescent="0.3">
      <c r="A94" s="10">
        <v>44489</v>
      </c>
      <c r="B94">
        <v>8</v>
      </c>
      <c r="C94">
        <v>3121851.13</v>
      </c>
      <c r="D94">
        <v>6.15</v>
      </c>
      <c r="E94">
        <v>1.0002368699999999</v>
      </c>
      <c r="F94" t="s">
        <v>36</v>
      </c>
      <c r="G94" t="s">
        <v>36</v>
      </c>
      <c r="H94" t="s">
        <v>36</v>
      </c>
      <c r="I94" t="s">
        <v>36</v>
      </c>
      <c r="J94">
        <v>6.15</v>
      </c>
    </row>
    <row r="95" spans="1:10" x14ac:dyDescent="0.3">
      <c r="A95" s="10">
        <v>44490</v>
      </c>
      <c r="B95">
        <v>7</v>
      </c>
      <c r="C95">
        <v>3051881.75</v>
      </c>
      <c r="D95">
        <v>6.15</v>
      </c>
      <c r="E95">
        <v>1.0002368699999999</v>
      </c>
      <c r="F95" t="s">
        <v>36</v>
      </c>
      <c r="G95" t="s">
        <v>36</v>
      </c>
      <c r="H95" t="s">
        <v>36</v>
      </c>
      <c r="I95" t="s">
        <v>36</v>
      </c>
      <c r="J95">
        <v>6.15</v>
      </c>
    </row>
    <row r="96" spans="1:10" x14ac:dyDescent="0.3">
      <c r="A96" s="10">
        <v>44491</v>
      </c>
      <c r="B96">
        <v>7</v>
      </c>
      <c r="C96">
        <v>3139036.03</v>
      </c>
      <c r="D96">
        <v>6.15</v>
      </c>
      <c r="E96">
        <v>1.0002368699999999</v>
      </c>
      <c r="F96" t="s">
        <v>36</v>
      </c>
      <c r="G96" t="s">
        <v>36</v>
      </c>
      <c r="H96" t="s">
        <v>36</v>
      </c>
      <c r="I96" t="s">
        <v>36</v>
      </c>
      <c r="J96">
        <v>6.15</v>
      </c>
    </row>
    <row r="97" spans="1:10" x14ac:dyDescent="0.3">
      <c r="A97" s="10">
        <v>44494</v>
      </c>
      <c r="B97">
        <v>7</v>
      </c>
      <c r="C97">
        <v>3205498.3</v>
      </c>
      <c r="D97">
        <v>6.15</v>
      </c>
      <c r="E97">
        <v>1.0002368699999999</v>
      </c>
      <c r="F97" t="s">
        <v>36</v>
      </c>
      <c r="G97" t="s">
        <v>36</v>
      </c>
      <c r="H97" t="s">
        <v>36</v>
      </c>
      <c r="I97" t="s">
        <v>36</v>
      </c>
      <c r="J97">
        <v>6.15</v>
      </c>
    </row>
    <row r="98" spans="1:10" x14ac:dyDescent="0.3">
      <c r="A98" s="10">
        <v>44495</v>
      </c>
      <c r="B98">
        <v>7</v>
      </c>
      <c r="C98">
        <v>3129864.37</v>
      </c>
      <c r="D98">
        <v>6.15</v>
      </c>
      <c r="E98">
        <v>1.0002368699999999</v>
      </c>
      <c r="F98" t="s">
        <v>36</v>
      </c>
      <c r="G98" t="s">
        <v>36</v>
      </c>
      <c r="H98" t="s">
        <v>36</v>
      </c>
      <c r="I98" t="s">
        <v>36</v>
      </c>
      <c r="J98">
        <v>6.15</v>
      </c>
    </row>
    <row r="99" spans="1:10" x14ac:dyDescent="0.3">
      <c r="A99" s="10">
        <v>44496</v>
      </c>
      <c r="B99">
        <v>7</v>
      </c>
      <c r="C99">
        <v>3062476.41</v>
      </c>
      <c r="D99">
        <v>6.15</v>
      </c>
      <c r="E99">
        <v>1.0002368699999999</v>
      </c>
      <c r="F99" t="s">
        <v>36</v>
      </c>
      <c r="G99" t="s">
        <v>36</v>
      </c>
      <c r="H99" t="s">
        <v>36</v>
      </c>
      <c r="I99" t="s">
        <v>36</v>
      </c>
      <c r="J99">
        <v>6.15</v>
      </c>
    </row>
    <row r="100" spans="1:10" x14ac:dyDescent="0.3">
      <c r="A100" s="10">
        <v>44497</v>
      </c>
      <c r="B100">
        <v>7</v>
      </c>
      <c r="C100">
        <v>3082486.51</v>
      </c>
      <c r="D100">
        <v>7.65</v>
      </c>
      <c r="E100">
        <v>1.0002925600000001</v>
      </c>
      <c r="F100" t="s">
        <v>36</v>
      </c>
      <c r="G100" t="s">
        <v>36</v>
      </c>
      <c r="H100" t="s">
        <v>36</v>
      </c>
      <c r="I100" t="s">
        <v>36</v>
      </c>
      <c r="J100">
        <v>7.65</v>
      </c>
    </row>
    <row r="101" spans="1:10" x14ac:dyDescent="0.3">
      <c r="A101" s="10">
        <v>44498</v>
      </c>
      <c r="B101">
        <v>6</v>
      </c>
      <c r="C101">
        <v>2714379.35</v>
      </c>
      <c r="D101">
        <v>7.65</v>
      </c>
      <c r="E101">
        <v>1.0002925600000001</v>
      </c>
      <c r="F101" t="s">
        <v>36</v>
      </c>
      <c r="G101" t="s">
        <v>36</v>
      </c>
      <c r="H101" t="s">
        <v>36</v>
      </c>
      <c r="I101" t="s">
        <v>36</v>
      </c>
      <c r="J101">
        <v>7.65</v>
      </c>
    </row>
    <row r="102" spans="1:10" x14ac:dyDescent="0.3">
      <c r="A102" s="10">
        <v>44501</v>
      </c>
      <c r="B102">
        <v>7</v>
      </c>
      <c r="C102">
        <v>2806203.09</v>
      </c>
      <c r="D102">
        <v>7.65</v>
      </c>
      <c r="E102">
        <v>1.0002925600000001</v>
      </c>
      <c r="F102" t="s">
        <v>36</v>
      </c>
      <c r="G102" t="s">
        <v>36</v>
      </c>
      <c r="H102" t="s">
        <v>36</v>
      </c>
      <c r="I102" t="s">
        <v>36</v>
      </c>
      <c r="J102">
        <v>7.65</v>
      </c>
    </row>
    <row r="103" spans="1:10" x14ac:dyDescent="0.3">
      <c r="A103" s="10">
        <v>44503</v>
      </c>
      <c r="B103">
        <v>7</v>
      </c>
      <c r="C103">
        <v>2974260.14</v>
      </c>
      <c r="D103">
        <v>7.65</v>
      </c>
      <c r="E103">
        <v>1.0002925600000001</v>
      </c>
      <c r="F103" t="s">
        <v>36</v>
      </c>
      <c r="G103" t="s">
        <v>36</v>
      </c>
      <c r="H103" t="s">
        <v>36</v>
      </c>
      <c r="I103" t="s">
        <v>36</v>
      </c>
      <c r="J103">
        <v>7.65</v>
      </c>
    </row>
    <row r="104" spans="1:10" x14ac:dyDescent="0.3">
      <c r="A104" s="10">
        <v>44504</v>
      </c>
      <c r="B104">
        <v>7</v>
      </c>
      <c r="C104">
        <v>3162970.27</v>
      </c>
      <c r="D104">
        <v>7.65</v>
      </c>
      <c r="E104">
        <v>1.0002925600000001</v>
      </c>
      <c r="F104" t="s">
        <v>36</v>
      </c>
      <c r="G104" t="s">
        <v>36</v>
      </c>
      <c r="H104" t="s">
        <v>36</v>
      </c>
      <c r="I104" t="s">
        <v>36</v>
      </c>
      <c r="J104">
        <v>7.65</v>
      </c>
    </row>
    <row r="105" spans="1:10" x14ac:dyDescent="0.3">
      <c r="A105" s="10">
        <v>44505</v>
      </c>
      <c r="B105">
        <v>7</v>
      </c>
      <c r="C105">
        <v>3175210.9</v>
      </c>
      <c r="D105">
        <v>7.65</v>
      </c>
      <c r="E105">
        <v>1.0002925600000001</v>
      </c>
      <c r="F105" t="s">
        <v>36</v>
      </c>
      <c r="G105" t="s">
        <v>36</v>
      </c>
      <c r="H105" t="s">
        <v>36</v>
      </c>
      <c r="I105" t="s">
        <v>36</v>
      </c>
      <c r="J105">
        <v>7.65</v>
      </c>
    </row>
    <row r="106" spans="1:10" x14ac:dyDescent="0.3">
      <c r="A106" s="10">
        <v>44508</v>
      </c>
      <c r="B106">
        <v>7</v>
      </c>
      <c r="C106">
        <v>3047743.62</v>
      </c>
      <c r="D106">
        <v>7.65</v>
      </c>
      <c r="E106">
        <v>1.0002925600000001</v>
      </c>
      <c r="F106" t="s">
        <v>36</v>
      </c>
      <c r="G106" t="s">
        <v>36</v>
      </c>
      <c r="H106" t="s">
        <v>36</v>
      </c>
      <c r="I106" t="s">
        <v>36</v>
      </c>
      <c r="J106">
        <v>7.65</v>
      </c>
    </row>
    <row r="107" spans="1:10" x14ac:dyDescent="0.3">
      <c r="A107" s="10">
        <v>44509</v>
      </c>
      <c r="B107">
        <v>6</v>
      </c>
      <c r="C107">
        <v>2984705.3</v>
      </c>
      <c r="D107">
        <v>7.65</v>
      </c>
      <c r="E107">
        <v>1.0002925600000001</v>
      </c>
      <c r="F107" t="s">
        <v>36</v>
      </c>
      <c r="G107" t="s">
        <v>36</v>
      </c>
      <c r="H107" t="s">
        <v>36</v>
      </c>
      <c r="I107" t="s">
        <v>36</v>
      </c>
      <c r="J107">
        <v>7.65</v>
      </c>
    </row>
    <row r="108" spans="1:10" x14ac:dyDescent="0.3">
      <c r="A108" s="10">
        <v>44510</v>
      </c>
      <c r="B108">
        <v>6</v>
      </c>
      <c r="C108">
        <v>2918607.75</v>
      </c>
      <c r="D108">
        <v>7.65</v>
      </c>
      <c r="E108">
        <v>1.0002925600000001</v>
      </c>
      <c r="F108" t="s">
        <v>36</v>
      </c>
      <c r="G108" t="s">
        <v>36</v>
      </c>
      <c r="H108" t="s">
        <v>36</v>
      </c>
      <c r="I108" t="s">
        <v>36</v>
      </c>
      <c r="J108">
        <v>7.65</v>
      </c>
    </row>
    <row r="109" spans="1:10" x14ac:dyDescent="0.3">
      <c r="A109" s="10">
        <v>44511</v>
      </c>
      <c r="B109">
        <v>6</v>
      </c>
      <c r="C109">
        <v>2945546.79</v>
      </c>
      <c r="D109">
        <v>7.65</v>
      </c>
      <c r="E109">
        <v>1.0002925600000001</v>
      </c>
      <c r="F109" t="s">
        <v>36</v>
      </c>
      <c r="G109" t="s">
        <v>36</v>
      </c>
      <c r="H109" t="s">
        <v>36</v>
      </c>
      <c r="I109" t="s">
        <v>36</v>
      </c>
      <c r="J109">
        <v>7.65</v>
      </c>
    </row>
    <row r="110" spans="1:10" x14ac:dyDescent="0.3">
      <c r="A110" s="10">
        <v>44512</v>
      </c>
      <c r="B110">
        <v>6</v>
      </c>
      <c r="C110">
        <v>2868979.16</v>
      </c>
      <c r="D110">
        <v>7.65</v>
      </c>
      <c r="E110">
        <v>1.0002925600000001</v>
      </c>
      <c r="F110" t="s">
        <v>36</v>
      </c>
      <c r="G110" t="s">
        <v>36</v>
      </c>
      <c r="H110" t="s">
        <v>36</v>
      </c>
      <c r="I110" t="s">
        <v>36</v>
      </c>
      <c r="J110">
        <v>7.65</v>
      </c>
    </row>
    <row r="111" spans="1:10" x14ac:dyDescent="0.3">
      <c r="A111" s="10">
        <v>44516</v>
      </c>
      <c r="B111">
        <v>6</v>
      </c>
      <c r="C111">
        <v>2759682.14</v>
      </c>
      <c r="D111">
        <v>7.65</v>
      </c>
      <c r="E111">
        <v>1.0002925600000001</v>
      </c>
      <c r="F111" t="s">
        <v>36</v>
      </c>
      <c r="G111" t="s">
        <v>36</v>
      </c>
      <c r="H111" t="s">
        <v>36</v>
      </c>
      <c r="I111" t="s">
        <v>36</v>
      </c>
      <c r="J111">
        <v>7.65</v>
      </c>
    </row>
    <row r="112" spans="1:10" x14ac:dyDescent="0.3">
      <c r="A112" s="10">
        <v>44517</v>
      </c>
      <c r="B112">
        <v>5</v>
      </c>
      <c r="C112">
        <v>2739033.65</v>
      </c>
      <c r="D112">
        <v>7.65</v>
      </c>
      <c r="E112">
        <v>1.0002925600000001</v>
      </c>
      <c r="F112" t="s">
        <v>36</v>
      </c>
      <c r="G112" t="s">
        <v>36</v>
      </c>
      <c r="H112" t="s">
        <v>36</v>
      </c>
      <c r="I112" t="s">
        <v>36</v>
      </c>
      <c r="J112">
        <v>7.65</v>
      </c>
    </row>
    <row r="113" spans="1:10" x14ac:dyDescent="0.3">
      <c r="A113" s="10">
        <v>44518</v>
      </c>
      <c r="B113">
        <v>7</v>
      </c>
      <c r="C113">
        <v>2743424.32</v>
      </c>
      <c r="D113">
        <v>7.65</v>
      </c>
      <c r="E113">
        <v>1.0002925600000001</v>
      </c>
      <c r="F113" t="s">
        <v>36</v>
      </c>
      <c r="G113" t="s">
        <v>36</v>
      </c>
      <c r="H113" t="s">
        <v>36</v>
      </c>
      <c r="I113" t="s">
        <v>36</v>
      </c>
      <c r="J113">
        <v>7.65</v>
      </c>
    </row>
    <row r="114" spans="1:10" x14ac:dyDescent="0.3">
      <c r="A114" s="10">
        <v>44519</v>
      </c>
      <c r="B114">
        <v>7</v>
      </c>
      <c r="C114">
        <v>2736856.34</v>
      </c>
      <c r="D114">
        <v>7.65</v>
      </c>
      <c r="E114">
        <v>1.0002925600000001</v>
      </c>
      <c r="F114" t="s">
        <v>36</v>
      </c>
      <c r="G114" t="s">
        <v>36</v>
      </c>
      <c r="H114" t="s">
        <v>36</v>
      </c>
      <c r="I114" t="s">
        <v>36</v>
      </c>
      <c r="J114">
        <v>7.65</v>
      </c>
    </row>
    <row r="115" spans="1:10" x14ac:dyDescent="0.3">
      <c r="A115" s="10">
        <v>44522</v>
      </c>
      <c r="B115">
        <v>6</v>
      </c>
      <c r="C115">
        <v>2779390.94</v>
      </c>
      <c r="D115">
        <v>7.65</v>
      </c>
      <c r="E115">
        <v>1.0002925600000001</v>
      </c>
      <c r="F115" t="s">
        <v>36</v>
      </c>
      <c r="G115" t="s">
        <v>36</v>
      </c>
      <c r="H115" t="s">
        <v>36</v>
      </c>
      <c r="I115" t="s">
        <v>36</v>
      </c>
      <c r="J115">
        <v>7.65</v>
      </c>
    </row>
    <row r="116" spans="1:10" x14ac:dyDescent="0.3">
      <c r="A116" s="10">
        <v>44523</v>
      </c>
      <c r="B116">
        <v>8</v>
      </c>
      <c r="C116">
        <v>2832476.58</v>
      </c>
      <c r="D116">
        <v>7.65</v>
      </c>
      <c r="E116">
        <v>1.0002925600000001</v>
      </c>
      <c r="F116" t="s">
        <v>36</v>
      </c>
      <c r="G116" t="s">
        <v>36</v>
      </c>
      <c r="H116" t="s">
        <v>36</v>
      </c>
      <c r="I116" t="s">
        <v>36</v>
      </c>
      <c r="J116">
        <v>7.65</v>
      </c>
    </row>
    <row r="117" spans="1:10" x14ac:dyDescent="0.3">
      <c r="A117" s="10">
        <v>44524</v>
      </c>
      <c r="B117">
        <v>6</v>
      </c>
      <c r="C117">
        <v>2887383.5</v>
      </c>
      <c r="D117">
        <v>7.65</v>
      </c>
      <c r="E117">
        <v>1.0002925600000001</v>
      </c>
      <c r="F117" t="s">
        <v>36</v>
      </c>
      <c r="G117" t="s">
        <v>36</v>
      </c>
      <c r="H117" t="s">
        <v>36</v>
      </c>
      <c r="I117" t="s">
        <v>36</v>
      </c>
      <c r="J117">
        <v>7.65</v>
      </c>
    </row>
    <row r="118" spans="1:10" x14ac:dyDescent="0.3">
      <c r="A118" s="10">
        <v>44525</v>
      </c>
      <c r="B118">
        <v>6</v>
      </c>
      <c r="C118">
        <v>2925261.98</v>
      </c>
      <c r="D118">
        <v>7.65</v>
      </c>
      <c r="E118">
        <v>1.0002925600000001</v>
      </c>
      <c r="F118" t="s">
        <v>36</v>
      </c>
      <c r="G118" t="s">
        <v>36</v>
      </c>
      <c r="H118" t="s">
        <v>36</v>
      </c>
      <c r="I118" t="s">
        <v>36</v>
      </c>
      <c r="J118">
        <v>7.65</v>
      </c>
    </row>
    <row r="119" spans="1:10" x14ac:dyDescent="0.3">
      <c r="A119" s="10">
        <v>44526</v>
      </c>
      <c r="B119">
        <v>7</v>
      </c>
      <c r="C119">
        <v>2851167.53</v>
      </c>
      <c r="D119">
        <v>7.65</v>
      </c>
      <c r="E119">
        <v>1.0002925600000001</v>
      </c>
      <c r="F119" t="s">
        <v>36</v>
      </c>
      <c r="G119" t="s">
        <v>36</v>
      </c>
      <c r="H119" t="s">
        <v>36</v>
      </c>
      <c r="I119" t="s">
        <v>36</v>
      </c>
      <c r="J119">
        <v>7.65</v>
      </c>
    </row>
    <row r="120" spans="1:10" x14ac:dyDescent="0.3">
      <c r="A120" s="10">
        <v>44529</v>
      </c>
      <c r="B120">
        <v>7</v>
      </c>
      <c r="C120">
        <v>2963343.44</v>
      </c>
      <c r="D120">
        <v>7.65</v>
      </c>
      <c r="E120">
        <v>1.0002925600000001</v>
      </c>
      <c r="F120" t="s">
        <v>36</v>
      </c>
      <c r="G120" t="s">
        <v>36</v>
      </c>
      <c r="H120" t="s">
        <v>36</v>
      </c>
      <c r="I120" t="s">
        <v>36</v>
      </c>
      <c r="J120">
        <v>7.65</v>
      </c>
    </row>
    <row r="121" spans="1:10" x14ac:dyDescent="0.3">
      <c r="A121" s="10">
        <v>44530</v>
      </c>
      <c r="B121">
        <v>6</v>
      </c>
      <c r="C121">
        <v>2615940.65</v>
      </c>
      <c r="D121">
        <v>7.65</v>
      </c>
      <c r="E121">
        <v>1.0002925600000001</v>
      </c>
      <c r="F121" t="s">
        <v>36</v>
      </c>
      <c r="G121" t="s">
        <v>36</v>
      </c>
      <c r="H121" t="s">
        <v>36</v>
      </c>
      <c r="I121" t="s">
        <v>36</v>
      </c>
      <c r="J121">
        <v>7.65</v>
      </c>
    </row>
    <row r="122" spans="1:10" x14ac:dyDescent="0.3">
      <c r="A122" s="10">
        <v>44531</v>
      </c>
      <c r="B122">
        <v>7</v>
      </c>
      <c r="C122">
        <v>2591062.13</v>
      </c>
      <c r="D122">
        <v>7.65</v>
      </c>
      <c r="E122">
        <v>1.0002925600000001</v>
      </c>
      <c r="F122" t="s">
        <v>36</v>
      </c>
      <c r="G122" t="s">
        <v>36</v>
      </c>
      <c r="H122" t="s">
        <v>36</v>
      </c>
      <c r="I122" t="s">
        <v>36</v>
      </c>
      <c r="J122">
        <v>7.65</v>
      </c>
    </row>
    <row r="123" spans="1:10" x14ac:dyDescent="0.3">
      <c r="A123" s="10">
        <v>44532</v>
      </c>
      <c r="B123">
        <v>6</v>
      </c>
      <c r="C123">
        <v>2803056.98</v>
      </c>
      <c r="D123">
        <v>7.65</v>
      </c>
      <c r="E123">
        <v>1.0002925600000001</v>
      </c>
      <c r="F123" t="s">
        <v>36</v>
      </c>
      <c r="G123" t="s">
        <v>36</v>
      </c>
      <c r="H123" t="s">
        <v>36</v>
      </c>
      <c r="I123" t="s">
        <v>36</v>
      </c>
      <c r="J123">
        <v>7.65</v>
      </c>
    </row>
    <row r="124" spans="1:10" x14ac:dyDescent="0.3">
      <c r="A124" s="10">
        <v>44533</v>
      </c>
      <c r="B124">
        <v>6</v>
      </c>
      <c r="C124">
        <v>3223317.81</v>
      </c>
      <c r="D124">
        <v>7.65</v>
      </c>
      <c r="E124">
        <v>1.0002925600000001</v>
      </c>
      <c r="F124" t="s">
        <v>36</v>
      </c>
      <c r="G124" t="s">
        <v>36</v>
      </c>
      <c r="H124" t="s">
        <v>36</v>
      </c>
      <c r="I124" t="s">
        <v>36</v>
      </c>
      <c r="J124">
        <v>7.65</v>
      </c>
    </row>
    <row r="125" spans="1:10" x14ac:dyDescent="0.3">
      <c r="A125" s="10">
        <v>44536</v>
      </c>
      <c r="B125">
        <v>6</v>
      </c>
      <c r="C125">
        <v>3265803.09</v>
      </c>
      <c r="D125">
        <v>7.65</v>
      </c>
      <c r="E125">
        <v>1.0002925600000001</v>
      </c>
      <c r="F125" t="s">
        <v>36</v>
      </c>
      <c r="G125" t="s">
        <v>36</v>
      </c>
      <c r="H125" t="s">
        <v>36</v>
      </c>
      <c r="I125" t="s">
        <v>36</v>
      </c>
      <c r="J125">
        <v>7.65</v>
      </c>
    </row>
    <row r="126" spans="1:10" x14ac:dyDescent="0.3">
      <c r="A126" s="10">
        <v>44537</v>
      </c>
      <c r="B126">
        <v>6</v>
      </c>
      <c r="C126">
        <v>3677730.89</v>
      </c>
      <c r="D126">
        <v>7.65</v>
      </c>
      <c r="E126">
        <v>1.0002925600000001</v>
      </c>
      <c r="F126" t="s">
        <v>36</v>
      </c>
      <c r="G126" t="s">
        <v>36</v>
      </c>
      <c r="H126" t="s">
        <v>36</v>
      </c>
      <c r="I126" t="s">
        <v>36</v>
      </c>
      <c r="J126">
        <v>7.65</v>
      </c>
    </row>
    <row r="127" spans="1:10" x14ac:dyDescent="0.3">
      <c r="A127" s="10">
        <v>44538</v>
      </c>
      <c r="B127">
        <v>5</v>
      </c>
      <c r="C127">
        <v>3054242.19</v>
      </c>
      <c r="D127">
        <v>7.65</v>
      </c>
      <c r="E127">
        <v>1.0002925600000001</v>
      </c>
      <c r="F127" t="s">
        <v>36</v>
      </c>
      <c r="G127" t="s">
        <v>36</v>
      </c>
      <c r="H127" t="s">
        <v>36</v>
      </c>
      <c r="I127" t="s">
        <v>36</v>
      </c>
      <c r="J127">
        <v>7.65</v>
      </c>
    </row>
    <row r="128" spans="1:10" x14ac:dyDescent="0.3">
      <c r="A128" s="10">
        <v>44539</v>
      </c>
      <c r="B128">
        <v>5</v>
      </c>
      <c r="C128">
        <v>3012488.59</v>
      </c>
      <c r="D128">
        <v>9.15</v>
      </c>
      <c r="E128">
        <v>1.00034749</v>
      </c>
      <c r="F128" t="s">
        <v>36</v>
      </c>
      <c r="G128" t="s">
        <v>36</v>
      </c>
      <c r="H128" t="s">
        <v>36</v>
      </c>
      <c r="I128" t="s">
        <v>36</v>
      </c>
      <c r="J128">
        <v>9.15</v>
      </c>
    </row>
    <row r="129" spans="1:10" x14ac:dyDescent="0.3">
      <c r="A129" s="10">
        <v>44540</v>
      </c>
      <c r="B129">
        <v>6</v>
      </c>
      <c r="C129">
        <v>3034961.7</v>
      </c>
      <c r="D129">
        <v>9.15</v>
      </c>
      <c r="E129">
        <v>1.00034749</v>
      </c>
      <c r="F129" t="s">
        <v>36</v>
      </c>
      <c r="G129" t="s">
        <v>36</v>
      </c>
      <c r="H129" t="s">
        <v>36</v>
      </c>
      <c r="I129" t="s">
        <v>36</v>
      </c>
      <c r="J129">
        <v>9.15</v>
      </c>
    </row>
    <row r="130" spans="1:10" x14ac:dyDescent="0.3">
      <c r="A130" s="10">
        <v>44543</v>
      </c>
      <c r="B130">
        <v>4</v>
      </c>
      <c r="C130">
        <v>2962679.5</v>
      </c>
      <c r="D130">
        <v>9.15</v>
      </c>
      <c r="E130">
        <v>1.00034749</v>
      </c>
      <c r="F130" t="s">
        <v>36</v>
      </c>
      <c r="G130" t="s">
        <v>36</v>
      </c>
      <c r="H130" t="s">
        <v>36</v>
      </c>
      <c r="I130" t="s">
        <v>36</v>
      </c>
      <c r="J130">
        <v>9.15</v>
      </c>
    </row>
    <row r="131" spans="1:10" x14ac:dyDescent="0.3">
      <c r="A131" s="10">
        <v>44544</v>
      </c>
      <c r="B131">
        <v>6</v>
      </c>
      <c r="C131">
        <v>2934156.27</v>
      </c>
      <c r="D131">
        <v>9.15</v>
      </c>
      <c r="E131">
        <v>1.00034749</v>
      </c>
      <c r="F131" t="s">
        <v>36</v>
      </c>
      <c r="G131" t="s">
        <v>36</v>
      </c>
      <c r="H131" t="s">
        <v>36</v>
      </c>
      <c r="I131" t="s">
        <v>36</v>
      </c>
      <c r="J131">
        <v>9.15</v>
      </c>
    </row>
    <row r="132" spans="1:10" x14ac:dyDescent="0.3">
      <c r="A132" s="10">
        <v>44545</v>
      </c>
      <c r="B132">
        <v>6</v>
      </c>
      <c r="C132">
        <v>2871656.81</v>
      </c>
      <c r="D132">
        <v>9.15</v>
      </c>
      <c r="E132">
        <v>1.00034749</v>
      </c>
      <c r="F132" t="s">
        <v>36</v>
      </c>
      <c r="G132" t="s">
        <v>36</v>
      </c>
      <c r="H132" t="s">
        <v>36</v>
      </c>
      <c r="I132" t="s">
        <v>36</v>
      </c>
      <c r="J132">
        <v>9.15</v>
      </c>
    </row>
    <row r="133" spans="1:10" x14ac:dyDescent="0.3">
      <c r="A133" s="10">
        <v>44546</v>
      </c>
      <c r="B133">
        <v>6</v>
      </c>
      <c r="C133">
        <v>2812487.52</v>
      </c>
      <c r="D133">
        <v>9.15</v>
      </c>
      <c r="E133">
        <v>1.00034749</v>
      </c>
      <c r="F133" t="s">
        <v>36</v>
      </c>
      <c r="G133" t="s">
        <v>36</v>
      </c>
      <c r="H133" t="s">
        <v>36</v>
      </c>
      <c r="I133" t="s">
        <v>36</v>
      </c>
      <c r="J133">
        <v>9.15</v>
      </c>
    </row>
    <row r="134" spans="1:10" x14ac:dyDescent="0.3">
      <c r="A134" s="10">
        <v>44547</v>
      </c>
      <c r="B134">
        <v>5</v>
      </c>
      <c r="C134">
        <v>2734994.8</v>
      </c>
      <c r="D134">
        <v>9.15</v>
      </c>
      <c r="E134">
        <v>1.00034749</v>
      </c>
      <c r="F134" t="s">
        <v>36</v>
      </c>
      <c r="G134" t="s">
        <v>36</v>
      </c>
      <c r="H134" t="s">
        <v>36</v>
      </c>
      <c r="I134" t="s">
        <v>36</v>
      </c>
      <c r="J134">
        <v>9.15</v>
      </c>
    </row>
    <row r="135" spans="1:10" x14ac:dyDescent="0.3">
      <c r="A135" s="10">
        <v>44550</v>
      </c>
      <c r="B135">
        <v>6</v>
      </c>
      <c r="C135">
        <v>2758196.81</v>
      </c>
      <c r="D135">
        <v>9.15</v>
      </c>
      <c r="E135">
        <v>1.00034749</v>
      </c>
      <c r="F135" t="s">
        <v>36</v>
      </c>
      <c r="G135" t="s">
        <v>36</v>
      </c>
      <c r="H135" t="s">
        <v>36</v>
      </c>
      <c r="I135" t="s">
        <v>36</v>
      </c>
      <c r="J135">
        <v>9.15</v>
      </c>
    </row>
    <row r="136" spans="1:10" x14ac:dyDescent="0.3">
      <c r="A136" s="10">
        <v>44551</v>
      </c>
      <c r="B136">
        <v>6</v>
      </c>
      <c r="C136">
        <v>2783542.75</v>
      </c>
      <c r="D136">
        <v>9.15</v>
      </c>
      <c r="E136">
        <v>1.00034749</v>
      </c>
      <c r="F136" t="s">
        <v>36</v>
      </c>
      <c r="G136" t="s">
        <v>36</v>
      </c>
      <c r="H136" t="s">
        <v>36</v>
      </c>
      <c r="I136" t="s">
        <v>36</v>
      </c>
      <c r="J136">
        <v>9.15</v>
      </c>
    </row>
    <row r="137" spans="1:10" x14ac:dyDescent="0.3">
      <c r="A137" s="10">
        <v>44552</v>
      </c>
      <c r="B137">
        <v>6</v>
      </c>
      <c r="C137">
        <v>2755404.11</v>
      </c>
      <c r="D137">
        <v>9.15</v>
      </c>
      <c r="E137">
        <v>1.00034749</v>
      </c>
      <c r="F137" t="s">
        <v>36</v>
      </c>
      <c r="G137" t="s">
        <v>36</v>
      </c>
      <c r="H137" t="s">
        <v>36</v>
      </c>
      <c r="I137" t="s">
        <v>36</v>
      </c>
      <c r="J137">
        <v>9.15</v>
      </c>
    </row>
    <row r="138" spans="1:10" x14ac:dyDescent="0.3">
      <c r="A138" s="10">
        <v>44553</v>
      </c>
      <c r="B138">
        <v>7</v>
      </c>
      <c r="C138">
        <v>2688473.6</v>
      </c>
      <c r="D138">
        <v>9.15</v>
      </c>
      <c r="E138">
        <v>1.00034749</v>
      </c>
      <c r="F138" t="s">
        <v>36</v>
      </c>
      <c r="G138" t="s">
        <v>36</v>
      </c>
      <c r="H138" t="s">
        <v>36</v>
      </c>
      <c r="I138" t="s">
        <v>36</v>
      </c>
      <c r="J138">
        <v>9.15</v>
      </c>
    </row>
    <row r="139" spans="1:10" x14ac:dyDescent="0.3">
      <c r="A139" s="10">
        <v>44554</v>
      </c>
      <c r="B139">
        <v>6</v>
      </c>
      <c r="C139">
        <v>2713306.86</v>
      </c>
      <c r="D139">
        <v>9.15</v>
      </c>
      <c r="E139">
        <v>1.00034749</v>
      </c>
      <c r="F139" t="s">
        <v>36</v>
      </c>
      <c r="G139" t="s">
        <v>36</v>
      </c>
      <c r="H139" t="s">
        <v>36</v>
      </c>
      <c r="I139" t="s">
        <v>36</v>
      </c>
      <c r="J139">
        <v>9.15</v>
      </c>
    </row>
    <row r="140" spans="1:10" x14ac:dyDescent="0.3">
      <c r="A140" s="10">
        <v>44557</v>
      </c>
      <c r="B140">
        <v>7</v>
      </c>
      <c r="C140">
        <v>2855968.4</v>
      </c>
      <c r="D140">
        <v>9.15</v>
      </c>
      <c r="E140">
        <v>1.00034749</v>
      </c>
      <c r="F140" t="s">
        <v>36</v>
      </c>
      <c r="G140" t="s">
        <v>36</v>
      </c>
      <c r="H140" t="s">
        <v>36</v>
      </c>
      <c r="I140" t="s">
        <v>36</v>
      </c>
      <c r="J140">
        <v>9.15</v>
      </c>
    </row>
    <row r="141" spans="1:10" x14ac:dyDescent="0.3">
      <c r="A141" s="10">
        <v>44558</v>
      </c>
      <c r="B141">
        <v>7</v>
      </c>
      <c r="C141">
        <v>2820354.29</v>
      </c>
      <c r="D141">
        <v>9.15</v>
      </c>
      <c r="E141">
        <v>1.00034749</v>
      </c>
      <c r="F141" t="s">
        <v>36</v>
      </c>
      <c r="G141" t="s">
        <v>36</v>
      </c>
      <c r="H141" t="s">
        <v>36</v>
      </c>
      <c r="I141" t="s">
        <v>36</v>
      </c>
      <c r="J141">
        <v>9.15</v>
      </c>
    </row>
    <row r="142" spans="1:10" x14ac:dyDescent="0.3">
      <c r="A142" s="10">
        <v>44559</v>
      </c>
      <c r="B142">
        <v>6</v>
      </c>
      <c r="C142">
        <v>2803341.34</v>
      </c>
      <c r="D142">
        <v>9.15</v>
      </c>
      <c r="E142">
        <v>1.00034749</v>
      </c>
      <c r="F142" t="s">
        <v>36</v>
      </c>
      <c r="G142" t="s">
        <v>36</v>
      </c>
      <c r="H142" t="s">
        <v>36</v>
      </c>
      <c r="I142" t="s">
        <v>36</v>
      </c>
      <c r="J142">
        <v>9.15</v>
      </c>
    </row>
    <row r="143" spans="1:10" x14ac:dyDescent="0.3">
      <c r="A143" s="10">
        <v>44560</v>
      </c>
      <c r="B143">
        <v>7</v>
      </c>
      <c r="C143">
        <v>2602085.9900000002</v>
      </c>
      <c r="D143">
        <v>9.15</v>
      </c>
      <c r="E143">
        <v>1.00034749</v>
      </c>
      <c r="F143" t="s">
        <v>36</v>
      </c>
      <c r="G143" t="s">
        <v>36</v>
      </c>
      <c r="H143" t="s">
        <v>36</v>
      </c>
      <c r="I143" t="s">
        <v>36</v>
      </c>
      <c r="J143">
        <v>9.15</v>
      </c>
    </row>
    <row r="144" spans="1:10" x14ac:dyDescent="0.3">
      <c r="A144" s="10">
        <v>44561</v>
      </c>
      <c r="B144">
        <v>5</v>
      </c>
      <c r="C144">
        <v>2500288.91</v>
      </c>
      <c r="D144">
        <v>9.15</v>
      </c>
      <c r="E144">
        <v>1.00034749</v>
      </c>
      <c r="F144" t="s">
        <v>36</v>
      </c>
      <c r="G144" t="s">
        <v>36</v>
      </c>
      <c r="H144" t="s">
        <v>36</v>
      </c>
      <c r="I144" t="s">
        <v>36</v>
      </c>
      <c r="J144">
        <v>9.15</v>
      </c>
    </row>
    <row r="145" spans="1:10" x14ac:dyDescent="0.3">
      <c r="A145" s="10">
        <v>44564</v>
      </c>
      <c r="B145">
        <v>6</v>
      </c>
      <c r="C145">
        <v>2591612.33</v>
      </c>
      <c r="D145">
        <v>9.15</v>
      </c>
      <c r="E145">
        <v>1.00034749</v>
      </c>
      <c r="F145" t="s">
        <v>36</v>
      </c>
      <c r="G145" t="s">
        <v>36</v>
      </c>
      <c r="H145" t="s">
        <v>36</v>
      </c>
      <c r="I145" t="s">
        <v>36</v>
      </c>
      <c r="J145">
        <v>9.15</v>
      </c>
    </row>
    <row r="146" spans="1:10" x14ac:dyDescent="0.3">
      <c r="A146" s="10">
        <v>44565</v>
      </c>
      <c r="B146">
        <v>3</v>
      </c>
      <c r="C146">
        <v>2775628.74</v>
      </c>
      <c r="D146">
        <v>9.15</v>
      </c>
      <c r="E146">
        <v>1.00034749</v>
      </c>
      <c r="F146" t="s">
        <v>36</v>
      </c>
      <c r="G146" t="s">
        <v>36</v>
      </c>
      <c r="H146" t="s">
        <v>36</v>
      </c>
      <c r="I146" t="s">
        <v>36</v>
      </c>
      <c r="J146">
        <v>9.15</v>
      </c>
    </row>
    <row r="147" spans="1:10" x14ac:dyDescent="0.3">
      <c r="A147" s="10">
        <v>44566</v>
      </c>
      <c r="B147">
        <v>5</v>
      </c>
      <c r="C147">
        <v>2988538.09</v>
      </c>
      <c r="D147">
        <v>9.15</v>
      </c>
      <c r="E147">
        <v>1.00034749</v>
      </c>
      <c r="F147" t="s">
        <v>36</v>
      </c>
      <c r="G147" t="s">
        <v>36</v>
      </c>
      <c r="H147" t="s">
        <v>36</v>
      </c>
      <c r="I147" t="s">
        <v>36</v>
      </c>
      <c r="J147">
        <v>9.15</v>
      </c>
    </row>
    <row r="148" spans="1:10" x14ac:dyDescent="0.3">
      <c r="A148" s="10">
        <v>44567</v>
      </c>
      <c r="B148">
        <v>5</v>
      </c>
      <c r="C148">
        <v>2978562.8</v>
      </c>
      <c r="D148">
        <v>9.15</v>
      </c>
      <c r="E148">
        <v>1.00034749</v>
      </c>
      <c r="F148" t="s">
        <v>36</v>
      </c>
      <c r="G148" t="s">
        <v>36</v>
      </c>
      <c r="H148" t="s">
        <v>36</v>
      </c>
      <c r="I148" t="s">
        <v>36</v>
      </c>
      <c r="J148">
        <v>9.15</v>
      </c>
    </row>
    <row r="149" spans="1:10" x14ac:dyDescent="0.3">
      <c r="A149" s="10">
        <v>44568</v>
      </c>
      <c r="B149">
        <v>5</v>
      </c>
      <c r="C149">
        <v>2861854.46</v>
      </c>
      <c r="D149">
        <v>9.15</v>
      </c>
      <c r="E149">
        <v>1.00034749</v>
      </c>
      <c r="F149" t="s">
        <v>36</v>
      </c>
      <c r="G149" t="s">
        <v>36</v>
      </c>
      <c r="H149" t="s">
        <v>36</v>
      </c>
      <c r="I149" t="s">
        <v>36</v>
      </c>
      <c r="J149">
        <v>9.15</v>
      </c>
    </row>
    <row r="150" spans="1:10" x14ac:dyDescent="0.3">
      <c r="A150" s="10">
        <v>44571</v>
      </c>
      <c r="B150">
        <v>6</v>
      </c>
      <c r="C150">
        <v>2890104.5</v>
      </c>
      <c r="D150">
        <v>9.15</v>
      </c>
      <c r="E150">
        <v>1.00034749</v>
      </c>
      <c r="F150" t="s">
        <v>36</v>
      </c>
      <c r="G150" t="s">
        <v>36</v>
      </c>
      <c r="H150" t="s">
        <v>36</v>
      </c>
      <c r="I150" t="s">
        <v>36</v>
      </c>
      <c r="J150">
        <v>9.15</v>
      </c>
    </row>
    <row r="151" spans="1:10" x14ac:dyDescent="0.3">
      <c r="A151" s="10">
        <v>44572</v>
      </c>
      <c r="B151">
        <v>5</v>
      </c>
      <c r="C151">
        <v>2886452.2</v>
      </c>
      <c r="D151">
        <v>9.15</v>
      </c>
      <c r="E151">
        <v>1.00034749</v>
      </c>
      <c r="F151" t="s">
        <v>36</v>
      </c>
      <c r="G151" t="s">
        <v>36</v>
      </c>
      <c r="H151" t="s">
        <v>36</v>
      </c>
      <c r="I151" t="s">
        <v>36</v>
      </c>
      <c r="J151">
        <v>9.15</v>
      </c>
    </row>
    <row r="152" spans="1:10" x14ac:dyDescent="0.3">
      <c r="A152" s="10">
        <v>44573</v>
      </c>
      <c r="B152">
        <v>5</v>
      </c>
      <c r="C152">
        <v>2795192.79</v>
      </c>
      <c r="D152">
        <v>9.15</v>
      </c>
      <c r="E152">
        <v>1.00034749</v>
      </c>
      <c r="F152" t="s">
        <v>36</v>
      </c>
      <c r="G152" t="s">
        <v>36</v>
      </c>
      <c r="H152" t="s">
        <v>36</v>
      </c>
      <c r="I152" t="s">
        <v>36</v>
      </c>
      <c r="J152">
        <v>9.15</v>
      </c>
    </row>
    <row r="153" spans="1:10" x14ac:dyDescent="0.3">
      <c r="A153" s="10">
        <v>44574</v>
      </c>
      <c r="B153">
        <v>5</v>
      </c>
      <c r="C153">
        <v>2762837.68</v>
      </c>
      <c r="D153">
        <v>9.15</v>
      </c>
      <c r="E153">
        <v>1.00034749</v>
      </c>
      <c r="F153" t="s">
        <v>36</v>
      </c>
      <c r="G153" t="s">
        <v>36</v>
      </c>
      <c r="H153" t="s">
        <v>36</v>
      </c>
      <c r="I153" t="s">
        <v>36</v>
      </c>
      <c r="J153">
        <v>9.15</v>
      </c>
    </row>
    <row r="154" spans="1:10" x14ac:dyDescent="0.3">
      <c r="A154" s="10">
        <v>44575</v>
      </c>
      <c r="B154">
        <v>5</v>
      </c>
      <c r="C154">
        <v>2740429.36</v>
      </c>
      <c r="D154">
        <v>9.15</v>
      </c>
      <c r="E154">
        <v>1.00034749</v>
      </c>
      <c r="F154" t="s">
        <v>36</v>
      </c>
      <c r="G154" t="s">
        <v>36</v>
      </c>
      <c r="H154" t="s">
        <v>36</v>
      </c>
      <c r="I154" t="s">
        <v>36</v>
      </c>
      <c r="J154">
        <v>9.15</v>
      </c>
    </row>
    <row r="155" spans="1:10" x14ac:dyDescent="0.3">
      <c r="A155" s="10">
        <v>44578</v>
      </c>
      <c r="B155">
        <v>4</v>
      </c>
      <c r="C155">
        <v>2568513.5699999998</v>
      </c>
      <c r="D155">
        <v>9.15</v>
      </c>
      <c r="E155">
        <v>1.00034749</v>
      </c>
      <c r="F155" t="s">
        <v>36</v>
      </c>
      <c r="G155" t="s">
        <v>36</v>
      </c>
      <c r="H155" t="s">
        <v>36</v>
      </c>
      <c r="I155" t="s">
        <v>36</v>
      </c>
      <c r="J155">
        <v>9.15</v>
      </c>
    </row>
    <row r="156" spans="1:10" x14ac:dyDescent="0.3">
      <c r="A156" s="10">
        <v>44579</v>
      </c>
      <c r="B156">
        <v>5</v>
      </c>
      <c r="C156">
        <v>2598310.29</v>
      </c>
      <c r="D156">
        <v>9.15</v>
      </c>
      <c r="E156">
        <v>1.00034749</v>
      </c>
      <c r="F156" t="s">
        <v>36</v>
      </c>
      <c r="G156" t="s">
        <v>36</v>
      </c>
      <c r="H156" t="s">
        <v>36</v>
      </c>
      <c r="I156" t="s">
        <v>36</v>
      </c>
      <c r="J156">
        <v>9.15</v>
      </c>
    </row>
    <row r="157" spans="1:10" x14ac:dyDescent="0.3">
      <c r="A157" s="10">
        <v>44580</v>
      </c>
      <c r="B157">
        <v>5</v>
      </c>
      <c r="C157">
        <v>2527989.9900000002</v>
      </c>
      <c r="D157">
        <v>9.15</v>
      </c>
      <c r="E157">
        <v>1.00034749</v>
      </c>
      <c r="F157" t="s">
        <v>36</v>
      </c>
      <c r="G157" t="s">
        <v>36</v>
      </c>
      <c r="H157" t="s">
        <v>36</v>
      </c>
      <c r="I157" t="s">
        <v>36</v>
      </c>
      <c r="J157">
        <v>9.15</v>
      </c>
    </row>
    <row r="158" spans="1:10" x14ac:dyDescent="0.3">
      <c r="A158" s="10">
        <v>44581</v>
      </c>
      <c r="B158">
        <v>5</v>
      </c>
      <c r="C158">
        <v>2443798.2799999998</v>
      </c>
      <c r="D158">
        <v>9.15</v>
      </c>
      <c r="E158">
        <v>1.00034749</v>
      </c>
      <c r="F158" t="s">
        <v>36</v>
      </c>
      <c r="G158" t="s">
        <v>36</v>
      </c>
      <c r="H158" t="s">
        <v>36</v>
      </c>
      <c r="I158" t="s">
        <v>36</v>
      </c>
      <c r="J158">
        <v>9.15</v>
      </c>
    </row>
    <row r="159" spans="1:10" x14ac:dyDescent="0.3">
      <c r="A159" s="10">
        <v>44582</v>
      </c>
      <c r="B159">
        <v>5</v>
      </c>
      <c r="C159">
        <v>2482157.54</v>
      </c>
      <c r="D159">
        <v>9.15</v>
      </c>
      <c r="E159">
        <v>1.00034749</v>
      </c>
      <c r="F159" t="s">
        <v>36</v>
      </c>
      <c r="G159" t="s">
        <v>36</v>
      </c>
      <c r="H159" t="s">
        <v>36</v>
      </c>
      <c r="I159" t="s">
        <v>36</v>
      </c>
      <c r="J159">
        <v>9.15</v>
      </c>
    </row>
    <row r="160" spans="1:10" x14ac:dyDescent="0.3">
      <c r="A160" s="10">
        <v>44585</v>
      </c>
      <c r="B160">
        <v>5</v>
      </c>
      <c r="C160">
        <v>2415176.5699999998</v>
      </c>
      <c r="D160">
        <v>9.15</v>
      </c>
      <c r="E160">
        <v>1.00034749</v>
      </c>
      <c r="F160" t="s">
        <v>36</v>
      </c>
      <c r="G160" t="s">
        <v>36</v>
      </c>
      <c r="H160" t="s">
        <v>36</v>
      </c>
      <c r="I160" t="s">
        <v>36</v>
      </c>
      <c r="J160">
        <v>9.15</v>
      </c>
    </row>
    <row r="161" spans="1:10" x14ac:dyDescent="0.3">
      <c r="A161" s="10">
        <v>44586</v>
      </c>
      <c r="B161">
        <v>5</v>
      </c>
      <c r="C161">
        <v>2390968.46</v>
      </c>
      <c r="D161">
        <v>9.15</v>
      </c>
      <c r="E161">
        <v>1.00034749</v>
      </c>
      <c r="F161" t="s">
        <v>36</v>
      </c>
      <c r="G161" t="s">
        <v>36</v>
      </c>
      <c r="H161" t="s">
        <v>36</v>
      </c>
      <c r="I161" t="s">
        <v>36</v>
      </c>
      <c r="J161">
        <v>9.15</v>
      </c>
    </row>
    <row r="162" spans="1:10" x14ac:dyDescent="0.3">
      <c r="A162" s="10">
        <v>44587</v>
      </c>
      <c r="B162">
        <v>5</v>
      </c>
      <c r="C162">
        <v>2412701.34</v>
      </c>
      <c r="D162">
        <v>9.15</v>
      </c>
      <c r="E162">
        <v>1.00034749</v>
      </c>
      <c r="F162" t="s">
        <v>36</v>
      </c>
      <c r="G162" t="s">
        <v>36</v>
      </c>
      <c r="H162" t="s">
        <v>36</v>
      </c>
      <c r="I162" t="s">
        <v>36</v>
      </c>
      <c r="J162">
        <v>9.15</v>
      </c>
    </row>
    <row r="163" spans="1:10" x14ac:dyDescent="0.3">
      <c r="A163" s="10">
        <v>44588</v>
      </c>
      <c r="B163">
        <v>5</v>
      </c>
      <c r="C163">
        <v>2376006.46</v>
      </c>
      <c r="D163">
        <v>9.15</v>
      </c>
      <c r="E163">
        <v>1.00034749</v>
      </c>
      <c r="F163" t="s">
        <v>36</v>
      </c>
      <c r="G163" t="s">
        <v>36</v>
      </c>
      <c r="H163" t="s">
        <v>36</v>
      </c>
      <c r="I163" t="s">
        <v>36</v>
      </c>
      <c r="J163">
        <v>9.15</v>
      </c>
    </row>
    <row r="164" spans="1:10" x14ac:dyDescent="0.3">
      <c r="A164" s="10">
        <v>44589</v>
      </c>
      <c r="B164">
        <v>5</v>
      </c>
      <c r="C164">
        <v>2383484.9</v>
      </c>
      <c r="D164">
        <v>9.15</v>
      </c>
      <c r="E164">
        <v>1.00034749</v>
      </c>
      <c r="F164" t="s">
        <v>36</v>
      </c>
      <c r="G164" t="s">
        <v>36</v>
      </c>
      <c r="H164" t="s">
        <v>36</v>
      </c>
      <c r="I164" t="s">
        <v>36</v>
      </c>
      <c r="J164">
        <v>9.15</v>
      </c>
    </row>
    <row r="165" spans="1:10" x14ac:dyDescent="0.3">
      <c r="A165" s="10">
        <v>44592</v>
      </c>
      <c r="B165">
        <v>5</v>
      </c>
      <c r="C165">
        <v>2299810.58</v>
      </c>
      <c r="D165">
        <v>9.15</v>
      </c>
      <c r="E165">
        <v>1.00034749</v>
      </c>
      <c r="F165" t="s">
        <v>36</v>
      </c>
      <c r="G165" t="s">
        <v>36</v>
      </c>
      <c r="H165" t="s">
        <v>36</v>
      </c>
      <c r="I165" t="s">
        <v>36</v>
      </c>
      <c r="J165">
        <v>9.15</v>
      </c>
    </row>
    <row r="166" spans="1:10" x14ac:dyDescent="0.3">
      <c r="A166" s="10">
        <v>44593</v>
      </c>
      <c r="B166">
        <v>5</v>
      </c>
      <c r="C166">
        <v>2341403.4500000002</v>
      </c>
      <c r="D166">
        <v>9.15</v>
      </c>
      <c r="E166">
        <v>1.00034749</v>
      </c>
      <c r="F166" t="s">
        <v>36</v>
      </c>
      <c r="G166" t="s">
        <v>36</v>
      </c>
      <c r="H166" t="s">
        <v>36</v>
      </c>
      <c r="I166" t="s">
        <v>36</v>
      </c>
      <c r="J166">
        <v>9.15</v>
      </c>
    </row>
    <row r="167" spans="1:10" x14ac:dyDescent="0.3">
      <c r="A167" s="10">
        <v>44594</v>
      </c>
      <c r="B167">
        <v>5</v>
      </c>
      <c r="C167">
        <v>2507962.77</v>
      </c>
      <c r="D167">
        <v>9.15</v>
      </c>
      <c r="E167">
        <v>1.00034749</v>
      </c>
      <c r="F167" t="s">
        <v>36</v>
      </c>
      <c r="G167" t="s">
        <v>36</v>
      </c>
      <c r="H167" t="s">
        <v>36</v>
      </c>
      <c r="I167" t="s">
        <v>36</v>
      </c>
      <c r="J167">
        <v>9.15</v>
      </c>
    </row>
    <row r="168" spans="1:10" x14ac:dyDescent="0.3">
      <c r="A168" s="10">
        <v>44595</v>
      </c>
      <c r="B168">
        <v>5</v>
      </c>
      <c r="C168">
        <v>2787759.88</v>
      </c>
      <c r="D168">
        <v>10.65</v>
      </c>
      <c r="E168">
        <v>1.00040168</v>
      </c>
      <c r="F168" t="s">
        <v>36</v>
      </c>
      <c r="G168" t="s">
        <v>36</v>
      </c>
      <c r="H168" t="s">
        <v>36</v>
      </c>
      <c r="I168" t="s">
        <v>36</v>
      </c>
      <c r="J168">
        <v>10.65</v>
      </c>
    </row>
    <row r="169" spans="1:10" x14ac:dyDescent="0.3">
      <c r="A169" s="10">
        <v>44596</v>
      </c>
      <c r="B169">
        <v>5</v>
      </c>
      <c r="C169">
        <v>2725738.93</v>
      </c>
      <c r="D169">
        <v>10.65</v>
      </c>
      <c r="E169">
        <v>1.00040168</v>
      </c>
      <c r="F169" t="s">
        <v>36</v>
      </c>
      <c r="G169" t="s">
        <v>36</v>
      </c>
      <c r="H169" t="s">
        <v>36</v>
      </c>
      <c r="I169" t="s">
        <v>36</v>
      </c>
      <c r="J169">
        <v>10.65</v>
      </c>
    </row>
    <row r="170" spans="1:10" x14ac:dyDescent="0.3">
      <c r="A170" s="10">
        <v>44599</v>
      </c>
      <c r="B170">
        <v>5</v>
      </c>
      <c r="C170">
        <v>2674984.44</v>
      </c>
      <c r="D170">
        <v>10.65</v>
      </c>
      <c r="E170">
        <v>1.00040168</v>
      </c>
      <c r="F170" t="s">
        <v>36</v>
      </c>
      <c r="G170" t="s">
        <v>36</v>
      </c>
      <c r="H170" t="s">
        <v>36</v>
      </c>
      <c r="I170" t="s">
        <v>36</v>
      </c>
      <c r="J170">
        <v>10.65</v>
      </c>
    </row>
    <row r="171" spans="1:10" x14ac:dyDescent="0.3">
      <c r="A171" s="10">
        <v>44600</v>
      </c>
      <c r="B171">
        <v>5</v>
      </c>
      <c r="C171">
        <v>2711887.11</v>
      </c>
      <c r="D171">
        <v>10.65</v>
      </c>
      <c r="E171">
        <v>1.00040168</v>
      </c>
      <c r="F171" t="s">
        <v>36</v>
      </c>
      <c r="G171" t="s">
        <v>36</v>
      </c>
      <c r="H171" t="s">
        <v>36</v>
      </c>
      <c r="I171" t="s">
        <v>36</v>
      </c>
      <c r="J171">
        <v>10.65</v>
      </c>
    </row>
    <row r="172" spans="1:10" x14ac:dyDescent="0.3">
      <c r="A172" s="10">
        <v>44601</v>
      </c>
      <c r="B172">
        <v>5</v>
      </c>
      <c r="C172">
        <v>2635676.25</v>
      </c>
      <c r="D172">
        <v>10.65</v>
      </c>
      <c r="E172">
        <v>1.00040168</v>
      </c>
      <c r="F172" t="s">
        <v>36</v>
      </c>
      <c r="G172" t="s">
        <v>36</v>
      </c>
      <c r="H172" t="s">
        <v>36</v>
      </c>
      <c r="I172" t="s">
        <v>36</v>
      </c>
      <c r="J172">
        <v>10.65</v>
      </c>
    </row>
    <row r="173" spans="1:10" x14ac:dyDescent="0.3">
      <c r="A173" s="10">
        <v>44602</v>
      </c>
      <c r="B173">
        <v>6</v>
      </c>
      <c r="C173">
        <v>2569444.23</v>
      </c>
      <c r="D173">
        <v>10.65</v>
      </c>
      <c r="E173">
        <v>1.00040168</v>
      </c>
      <c r="F173" t="s">
        <v>36</v>
      </c>
      <c r="G173" t="s">
        <v>36</v>
      </c>
      <c r="H173" t="s">
        <v>36</v>
      </c>
      <c r="I173" t="s">
        <v>36</v>
      </c>
      <c r="J173">
        <v>10.65</v>
      </c>
    </row>
    <row r="174" spans="1:10" x14ac:dyDescent="0.3">
      <c r="A174" s="10">
        <v>44603</v>
      </c>
      <c r="B174">
        <v>6</v>
      </c>
      <c r="C174">
        <v>2585663.54</v>
      </c>
      <c r="D174">
        <v>10.65</v>
      </c>
      <c r="E174">
        <v>1.00040168</v>
      </c>
      <c r="F174" t="s">
        <v>36</v>
      </c>
      <c r="G174" t="s">
        <v>36</v>
      </c>
      <c r="H174" t="s">
        <v>36</v>
      </c>
      <c r="I174" t="s">
        <v>36</v>
      </c>
      <c r="J174">
        <v>10.65</v>
      </c>
    </row>
    <row r="175" spans="1:10" x14ac:dyDescent="0.3">
      <c r="A175" s="10">
        <v>44606</v>
      </c>
      <c r="B175">
        <v>6</v>
      </c>
      <c r="C175">
        <v>2457675.19</v>
      </c>
      <c r="D175">
        <v>10.65</v>
      </c>
      <c r="E175">
        <v>1.00040168</v>
      </c>
      <c r="F175" t="s">
        <v>36</v>
      </c>
      <c r="G175" t="s">
        <v>36</v>
      </c>
      <c r="H175" t="s">
        <v>36</v>
      </c>
      <c r="I175" t="s">
        <v>36</v>
      </c>
      <c r="J175">
        <v>10.65</v>
      </c>
    </row>
    <row r="176" spans="1:10" x14ac:dyDescent="0.3">
      <c r="A176" s="10">
        <v>44607</v>
      </c>
      <c r="B176">
        <v>6</v>
      </c>
      <c r="C176">
        <v>2422515.9500000002</v>
      </c>
      <c r="D176">
        <v>10.65</v>
      </c>
      <c r="E176">
        <v>1.00040168</v>
      </c>
      <c r="F176" t="s">
        <v>36</v>
      </c>
      <c r="G176" t="s">
        <v>36</v>
      </c>
      <c r="H176" t="s">
        <v>36</v>
      </c>
      <c r="I176" t="s">
        <v>36</v>
      </c>
      <c r="J176">
        <v>10.65</v>
      </c>
    </row>
    <row r="177" spans="1:10" x14ac:dyDescent="0.3">
      <c r="A177" s="10">
        <v>44608</v>
      </c>
      <c r="B177">
        <v>7</v>
      </c>
      <c r="C177">
        <v>2426824.96</v>
      </c>
      <c r="D177">
        <v>10.65</v>
      </c>
      <c r="E177">
        <v>1.00040168</v>
      </c>
      <c r="F177" t="s">
        <v>36</v>
      </c>
      <c r="G177" t="s">
        <v>36</v>
      </c>
      <c r="H177" t="s">
        <v>36</v>
      </c>
      <c r="I177" t="s">
        <v>36</v>
      </c>
      <c r="J177">
        <v>10.65</v>
      </c>
    </row>
    <row r="178" spans="1:10" x14ac:dyDescent="0.3">
      <c r="A178" s="10">
        <v>44609</v>
      </c>
      <c r="B178">
        <v>6</v>
      </c>
      <c r="C178">
        <v>2371828.38</v>
      </c>
      <c r="D178">
        <v>10.65</v>
      </c>
      <c r="E178">
        <v>1.00040168</v>
      </c>
      <c r="F178" t="s">
        <v>36</v>
      </c>
      <c r="G178" t="s">
        <v>36</v>
      </c>
      <c r="H178" t="s">
        <v>36</v>
      </c>
      <c r="I178" t="s">
        <v>36</v>
      </c>
      <c r="J178">
        <v>10.65</v>
      </c>
    </row>
    <row r="179" spans="1:10" x14ac:dyDescent="0.3">
      <c r="A179" s="10">
        <v>44610</v>
      </c>
      <c r="B179">
        <v>6</v>
      </c>
      <c r="C179">
        <v>2147086.06</v>
      </c>
      <c r="D179">
        <v>10.65</v>
      </c>
      <c r="E179">
        <v>1.00040168</v>
      </c>
      <c r="F179" t="s">
        <v>36</v>
      </c>
      <c r="G179" t="s">
        <v>36</v>
      </c>
      <c r="H179" t="s">
        <v>36</v>
      </c>
      <c r="I179" t="s">
        <v>36</v>
      </c>
      <c r="J179">
        <v>10.65</v>
      </c>
    </row>
    <row r="180" spans="1:10" x14ac:dyDescent="0.3">
      <c r="A180" s="10">
        <v>44613</v>
      </c>
      <c r="B180">
        <v>6</v>
      </c>
      <c r="C180">
        <v>2177432.48</v>
      </c>
      <c r="D180">
        <v>10.65</v>
      </c>
      <c r="E180">
        <v>1.00040168</v>
      </c>
      <c r="F180" t="s">
        <v>36</v>
      </c>
      <c r="G180" t="s">
        <v>36</v>
      </c>
      <c r="H180" t="s">
        <v>36</v>
      </c>
      <c r="I180" t="s">
        <v>36</v>
      </c>
      <c r="J180">
        <v>10.65</v>
      </c>
    </row>
    <row r="181" spans="1:10" x14ac:dyDescent="0.3">
      <c r="A181" s="10">
        <v>44614</v>
      </c>
      <c r="B181">
        <v>5</v>
      </c>
      <c r="C181">
        <v>2158580.7599999998</v>
      </c>
      <c r="D181">
        <v>10.65</v>
      </c>
      <c r="E181">
        <v>1.00040168</v>
      </c>
      <c r="F181" t="s">
        <v>36</v>
      </c>
      <c r="G181" t="s">
        <v>36</v>
      </c>
      <c r="H181" t="s">
        <v>36</v>
      </c>
      <c r="I181" t="s">
        <v>36</v>
      </c>
      <c r="J181">
        <v>10.65</v>
      </c>
    </row>
    <row r="182" spans="1:10" x14ac:dyDescent="0.3">
      <c r="A182" s="10">
        <v>44615</v>
      </c>
      <c r="B182">
        <v>5</v>
      </c>
      <c r="C182">
        <v>2132591.94</v>
      </c>
      <c r="D182">
        <v>10.65</v>
      </c>
      <c r="E182">
        <v>1.00040168</v>
      </c>
      <c r="F182" t="s">
        <v>36</v>
      </c>
      <c r="G182" t="s">
        <v>36</v>
      </c>
      <c r="H182" t="s">
        <v>36</v>
      </c>
      <c r="I182" t="s">
        <v>36</v>
      </c>
      <c r="J182">
        <v>10.65</v>
      </c>
    </row>
    <row r="183" spans="1:10" x14ac:dyDescent="0.3">
      <c r="A183" s="10">
        <v>44616</v>
      </c>
      <c r="B183">
        <v>6</v>
      </c>
      <c r="C183">
        <v>2062389.45</v>
      </c>
      <c r="D183">
        <v>10.65</v>
      </c>
      <c r="E183">
        <v>1.00040168</v>
      </c>
      <c r="F183" t="s">
        <v>36</v>
      </c>
      <c r="G183" t="s">
        <v>36</v>
      </c>
      <c r="H183" t="s">
        <v>36</v>
      </c>
      <c r="I183" t="s">
        <v>36</v>
      </c>
      <c r="J183">
        <v>10.65</v>
      </c>
    </row>
    <row r="184" spans="1:10" x14ac:dyDescent="0.3">
      <c r="A184" s="10">
        <v>44617</v>
      </c>
      <c r="B184">
        <v>3</v>
      </c>
      <c r="C184">
        <v>1952724.55</v>
      </c>
      <c r="D184">
        <v>10.65</v>
      </c>
      <c r="E184">
        <v>1.00040168</v>
      </c>
      <c r="F184" t="s">
        <v>36</v>
      </c>
      <c r="G184" t="s">
        <v>36</v>
      </c>
      <c r="H184" t="s">
        <v>36</v>
      </c>
      <c r="I184" t="s">
        <v>36</v>
      </c>
      <c r="J184">
        <v>10.65</v>
      </c>
    </row>
    <row r="185" spans="1:10" x14ac:dyDescent="0.3">
      <c r="A185" s="10">
        <v>44622</v>
      </c>
      <c r="B185">
        <v>7</v>
      </c>
      <c r="C185">
        <v>2221512.79</v>
      </c>
      <c r="D185">
        <v>10.65</v>
      </c>
      <c r="E185">
        <v>1.00040168</v>
      </c>
      <c r="F185" t="s">
        <v>36</v>
      </c>
      <c r="G185" t="s">
        <v>36</v>
      </c>
      <c r="H185" t="s">
        <v>36</v>
      </c>
      <c r="I185" t="s">
        <v>36</v>
      </c>
      <c r="J185">
        <v>10.65</v>
      </c>
    </row>
    <row r="186" spans="1:10" x14ac:dyDescent="0.3">
      <c r="A186" s="10">
        <v>44623</v>
      </c>
      <c r="B186">
        <v>5</v>
      </c>
      <c r="C186">
        <v>2236483.79</v>
      </c>
      <c r="D186">
        <v>10.65</v>
      </c>
      <c r="E186">
        <v>1.00040168</v>
      </c>
      <c r="F186" t="s">
        <v>36</v>
      </c>
      <c r="G186" t="s">
        <v>36</v>
      </c>
      <c r="H186" t="s">
        <v>36</v>
      </c>
      <c r="I186" t="s">
        <v>36</v>
      </c>
      <c r="J186">
        <v>10.65</v>
      </c>
    </row>
    <row r="187" spans="1:10" x14ac:dyDescent="0.3">
      <c r="A187" s="10">
        <v>44624</v>
      </c>
      <c r="B187">
        <v>4</v>
      </c>
      <c r="C187">
        <v>2403692.2799999998</v>
      </c>
      <c r="D187">
        <v>10.65</v>
      </c>
      <c r="E187">
        <v>1.00040168</v>
      </c>
      <c r="F187" t="s">
        <v>36</v>
      </c>
      <c r="G187" t="s">
        <v>36</v>
      </c>
      <c r="H187" t="s">
        <v>36</v>
      </c>
      <c r="I187" t="s">
        <v>36</v>
      </c>
      <c r="J187">
        <v>10.65</v>
      </c>
    </row>
    <row r="188" spans="1:10" x14ac:dyDescent="0.3">
      <c r="A188" s="10">
        <v>44627</v>
      </c>
      <c r="B188">
        <v>4</v>
      </c>
      <c r="C188">
        <v>2365046.4700000002</v>
      </c>
      <c r="D188">
        <v>10.65</v>
      </c>
      <c r="E188">
        <v>1.00040168</v>
      </c>
      <c r="F188" t="s">
        <v>36</v>
      </c>
      <c r="G188" t="s">
        <v>36</v>
      </c>
      <c r="H188" t="s">
        <v>36</v>
      </c>
      <c r="I188" t="s">
        <v>36</v>
      </c>
      <c r="J188">
        <v>10.65</v>
      </c>
    </row>
    <row r="189" spans="1:10" x14ac:dyDescent="0.3">
      <c r="A189" s="10">
        <v>44628</v>
      </c>
      <c r="B189">
        <v>4</v>
      </c>
      <c r="C189">
        <v>2347753.0299999998</v>
      </c>
      <c r="D189">
        <v>10.65</v>
      </c>
      <c r="E189">
        <v>1.00040168</v>
      </c>
      <c r="F189" t="s">
        <v>36</v>
      </c>
      <c r="G189" t="s">
        <v>36</v>
      </c>
      <c r="H189" t="s">
        <v>36</v>
      </c>
      <c r="I189" t="s">
        <v>36</v>
      </c>
      <c r="J189">
        <v>10.65</v>
      </c>
    </row>
    <row r="190" spans="1:10" x14ac:dyDescent="0.3">
      <c r="A190" s="10">
        <v>44629</v>
      </c>
      <c r="B190">
        <v>4</v>
      </c>
      <c r="C190">
        <v>2243826.58</v>
      </c>
      <c r="D190">
        <v>10.65</v>
      </c>
      <c r="E190">
        <v>1.00040168</v>
      </c>
      <c r="F190" t="s">
        <v>36</v>
      </c>
      <c r="G190" t="s">
        <v>36</v>
      </c>
      <c r="H190" t="s">
        <v>36</v>
      </c>
      <c r="I190" t="s">
        <v>36</v>
      </c>
      <c r="J190">
        <v>10.65</v>
      </c>
    </row>
    <row r="191" spans="1:10" x14ac:dyDescent="0.3">
      <c r="A191" s="10">
        <v>44630</v>
      </c>
      <c r="B191">
        <v>4</v>
      </c>
      <c r="C191">
        <v>2213606.2999999998</v>
      </c>
      <c r="D191">
        <v>10.65</v>
      </c>
      <c r="E191">
        <v>1.00040168</v>
      </c>
      <c r="F191" t="s">
        <v>36</v>
      </c>
      <c r="G191" t="s">
        <v>36</v>
      </c>
      <c r="H191" t="s">
        <v>36</v>
      </c>
      <c r="I191" t="s">
        <v>36</v>
      </c>
      <c r="J191">
        <v>10.65</v>
      </c>
    </row>
    <row r="192" spans="1:10" x14ac:dyDescent="0.3">
      <c r="A192" s="10">
        <v>44631</v>
      </c>
      <c r="B192">
        <v>4</v>
      </c>
      <c r="C192">
        <v>2250270.67</v>
      </c>
      <c r="D192">
        <v>10.65</v>
      </c>
      <c r="E192">
        <v>1.00040168</v>
      </c>
      <c r="F192" t="s">
        <v>36</v>
      </c>
      <c r="G192" t="s">
        <v>36</v>
      </c>
      <c r="H192" t="s">
        <v>36</v>
      </c>
      <c r="I192" t="s">
        <v>36</v>
      </c>
      <c r="J192">
        <v>10.65</v>
      </c>
    </row>
    <row r="193" spans="1:10" x14ac:dyDescent="0.3">
      <c r="A193" s="10">
        <v>44634</v>
      </c>
      <c r="B193">
        <v>4</v>
      </c>
      <c r="C193">
        <v>2103349.34</v>
      </c>
      <c r="D193">
        <v>10.65</v>
      </c>
      <c r="E193">
        <v>1.00040168</v>
      </c>
      <c r="F193" t="s">
        <v>36</v>
      </c>
      <c r="G193" t="s">
        <v>36</v>
      </c>
      <c r="H193" t="s">
        <v>36</v>
      </c>
      <c r="I193" t="s">
        <v>36</v>
      </c>
      <c r="J193">
        <v>10.65</v>
      </c>
    </row>
    <row r="194" spans="1:10" x14ac:dyDescent="0.3">
      <c r="A194" s="10">
        <v>44635</v>
      </c>
      <c r="B194">
        <v>4</v>
      </c>
      <c r="C194">
        <v>2138269.88</v>
      </c>
      <c r="D194">
        <v>10.65</v>
      </c>
      <c r="E194">
        <v>1.00040168</v>
      </c>
      <c r="F194" t="s">
        <v>36</v>
      </c>
      <c r="G194" t="s">
        <v>36</v>
      </c>
      <c r="H194" t="s">
        <v>36</v>
      </c>
      <c r="I194" t="s">
        <v>36</v>
      </c>
      <c r="J194">
        <v>10.65</v>
      </c>
    </row>
    <row r="195" spans="1:10" x14ac:dyDescent="0.3">
      <c r="A195" s="10">
        <v>44636</v>
      </c>
      <c r="B195">
        <v>4</v>
      </c>
      <c r="C195">
        <v>2134516.33</v>
      </c>
      <c r="D195">
        <v>10.65</v>
      </c>
      <c r="E195">
        <v>1.00040168</v>
      </c>
      <c r="F195" t="s">
        <v>36</v>
      </c>
      <c r="G195" t="s">
        <v>36</v>
      </c>
      <c r="H195" t="s">
        <v>36</v>
      </c>
      <c r="I195" t="s">
        <v>36</v>
      </c>
      <c r="J195">
        <v>10.65</v>
      </c>
    </row>
    <row r="196" spans="1:10" x14ac:dyDescent="0.3">
      <c r="A196" s="10">
        <v>44637</v>
      </c>
      <c r="B196">
        <v>4</v>
      </c>
      <c r="C196">
        <v>2098245.2400000002</v>
      </c>
      <c r="D196">
        <v>11.65</v>
      </c>
      <c r="E196">
        <v>1.0004373900000001</v>
      </c>
      <c r="F196" t="s">
        <v>36</v>
      </c>
      <c r="G196" t="s">
        <v>36</v>
      </c>
      <c r="H196" t="s">
        <v>36</v>
      </c>
      <c r="I196" t="s">
        <v>36</v>
      </c>
      <c r="J196">
        <v>11.65</v>
      </c>
    </row>
    <row r="197" spans="1:10" x14ac:dyDescent="0.3">
      <c r="A197" s="10">
        <v>44638</v>
      </c>
      <c r="B197">
        <v>4</v>
      </c>
      <c r="C197">
        <v>1991881.01</v>
      </c>
      <c r="D197">
        <v>11.65</v>
      </c>
      <c r="E197">
        <v>1.0004373900000001</v>
      </c>
      <c r="F197" t="s">
        <v>36</v>
      </c>
      <c r="G197" t="s">
        <v>36</v>
      </c>
      <c r="H197" t="s">
        <v>36</v>
      </c>
      <c r="I197" t="s">
        <v>36</v>
      </c>
      <c r="J197">
        <v>11.65</v>
      </c>
    </row>
    <row r="198" spans="1:10" x14ac:dyDescent="0.3">
      <c r="A198" s="10">
        <v>44641</v>
      </c>
      <c r="B198">
        <v>4</v>
      </c>
      <c r="C198">
        <v>1959876.2</v>
      </c>
      <c r="D198">
        <v>11.65</v>
      </c>
      <c r="E198">
        <v>1.0004373900000001</v>
      </c>
      <c r="F198" t="s">
        <v>36</v>
      </c>
      <c r="G198" t="s">
        <v>36</v>
      </c>
      <c r="H198" t="s">
        <v>36</v>
      </c>
      <c r="I198" t="s">
        <v>36</v>
      </c>
      <c r="J198">
        <v>11.65</v>
      </c>
    </row>
    <row r="199" spans="1:10" x14ac:dyDescent="0.3">
      <c r="A199" s="10">
        <v>44642</v>
      </c>
      <c r="B199">
        <v>4</v>
      </c>
      <c r="C199">
        <v>2012864.09</v>
      </c>
      <c r="D199">
        <v>11.65</v>
      </c>
      <c r="E199">
        <v>1.0004373900000001</v>
      </c>
      <c r="F199" t="s">
        <v>36</v>
      </c>
      <c r="G199" t="s">
        <v>36</v>
      </c>
      <c r="H199" t="s">
        <v>36</v>
      </c>
      <c r="I199" t="s">
        <v>36</v>
      </c>
      <c r="J199">
        <v>11.65</v>
      </c>
    </row>
    <row r="200" spans="1:10" x14ac:dyDescent="0.3">
      <c r="A200" s="10">
        <v>44643</v>
      </c>
      <c r="B200">
        <v>5</v>
      </c>
      <c r="C200">
        <v>2085523.7</v>
      </c>
      <c r="D200">
        <v>11.65</v>
      </c>
      <c r="E200">
        <v>1.0004373900000001</v>
      </c>
      <c r="F200" t="s">
        <v>36</v>
      </c>
      <c r="G200" t="s">
        <v>36</v>
      </c>
      <c r="H200" t="s">
        <v>36</v>
      </c>
      <c r="I200" t="s">
        <v>36</v>
      </c>
      <c r="J200">
        <v>11.65</v>
      </c>
    </row>
    <row r="201" spans="1:10" x14ac:dyDescent="0.3">
      <c r="A201" s="10">
        <v>44644</v>
      </c>
      <c r="B201">
        <v>4</v>
      </c>
      <c r="C201">
        <v>1926311.1</v>
      </c>
      <c r="D201">
        <v>11.65</v>
      </c>
      <c r="E201">
        <v>1.0004373900000001</v>
      </c>
      <c r="F201" t="s">
        <v>36</v>
      </c>
      <c r="G201" t="s">
        <v>36</v>
      </c>
      <c r="H201" t="s">
        <v>36</v>
      </c>
      <c r="I201" t="s">
        <v>36</v>
      </c>
      <c r="J201">
        <v>11.65</v>
      </c>
    </row>
    <row r="202" spans="1:10" x14ac:dyDescent="0.3">
      <c r="A202" s="10">
        <v>44645</v>
      </c>
      <c r="B202">
        <v>4</v>
      </c>
      <c r="C202">
        <v>1880457.13</v>
      </c>
      <c r="D202">
        <v>11.65</v>
      </c>
      <c r="E202">
        <v>1.0004373900000001</v>
      </c>
      <c r="F202" t="s">
        <v>36</v>
      </c>
      <c r="G202" t="s">
        <v>36</v>
      </c>
      <c r="H202" t="s">
        <v>36</v>
      </c>
      <c r="I202" t="s">
        <v>36</v>
      </c>
      <c r="J202">
        <v>11.65</v>
      </c>
    </row>
    <row r="203" spans="1:10" x14ac:dyDescent="0.3">
      <c r="A203" s="10">
        <v>44648</v>
      </c>
      <c r="B203">
        <v>4</v>
      </c>
      <c r="C203">
        <v>1900329.04</v>
      </c>
      <c r="D203">
        <v>11.65</v>
      </c>
      <c r="E203">
        <v>1.0004373900000001</v>
      </c>
      <c r="F203" t="s">
        <v>36</v>
      </c>
      <c r="G203" t="s">
        <v>36</v>
      </c>
      <c r="H203" t="s">
        <v>36</v>
      </c>
      <c r="I203" t="s">
        <v>36</v>
      </c>
      <c r="J203">
        <v>11.65</v>
      </c>
    </row>
    <row r="204" spans="1:10" x14ac:dyDescent="0.3">
      <c r="A204" s="10">
        <v>44649</v>
      </c>
      <c r="B204">
        <v>4</v>
      </c>
      <c r="C204">
        <v>1897624.58</v>
      </c>
      <c r="D204">
        <v>11.65</v>
      </c>
      <c r="E204">
        <v>1.0004373900000001</v>
      </c>
      <c r="F204" t="s">
        <v>36</v>
      </c>
      <c r="G204" t="s">
        <v>36</v>
      </c>
      <c r="H204" t="s">
        <v>36</v>
      </c>
      <c r="I204" t="s">
        <v>36</v>
      </c>
      <c r="J204">
        <v>11.65</v>
      </c>
    </row>
    <row r="205" spans="1:10" x14ac:dyDescent="0.3">
      <c r="A205" s="10">
        <v>44650</v>
      </c>
      <c r="B205">
        <v>5</v>
      </c>
      <c r="C205">
        <v>1855836.28</v>
      </c>
      <c r="D205">
        <v>11.65</v>
      </c>
      <c r="E205">
        <v>1.0004373900000001</v>
      </c>
      <c r="F205" t="s">
        <v>36</v>
      </c>
      <c r="G205" t="s">
        <v>36</v>
      </c>
      <c r="H205" t="s">
        <v>36</v>
      </c>
      <c r="I205" t="s">
        <v>36</v>
      </c>
      <c r="J205">
        <v>11.65</v>
      </c>
    </row>
    <row r="206" spans="1:10" x14ac:dyDescent="0.3">
      <c r="A206" s="10">
        <v>44651</v>
      </c>
      <c r="B206">
        <v>3</v>
      </c>
      <c r="C206">
        <v>1833259.78</v>
      </c>
      <c r="D206">
        <v>11.65</v>
      </c>
      <c r="E206">
        <v>1.0004373900000001</v>
      </c>
      <c r="F206" t="s">
        <v>36</v>
      </c>
      <c r="G206" t="s">
        <v>36</v>
      </c>
      <c r="H206" t="s">
        <v>36</v>
      </c>
      <c r="I206" t="s">
        <v>36</v>
      </c>
      <c r="J206">
        <v>11.65</v>
      </c>
    </row>
    <row r="207" spans="1:10" x14ac:dyDescent="0.3">
      <c r="A207" s="10">
        <v>44652</v>
      </c>
      <c r="B207">
        <v>4</v>
      </c>
      <c r="C207">
        <v>1876715.01</v>
      </c>
      <c r="D207">
        <v>11.65</v>
      </c>
      <c r="E207">
        <v>1.0004373900000001</v>
      </c>
      <c r="F207" t="s">
        <v>36</v>
      </c>
      <c r="G207" t="s">
        <v>36</v>
      </c>
      <c r="H207" t="s">
        <v>36</v>
      </c>
      <c r="I207" t="s">
        <v>36</v>
      </c>
      <c r="J207">
        <v>11.65</v>
      </c>
    </row>
    <row r="208" spans="1:10" x14ac:dyDescent="0.3">
      <c r="A208" s="10">
        <v>44655</v>
      </c>
      <c r="B208">
        <v>5</v>
      </c>
      <c r="C208">
        <v>2134770.92</v>
      </c>
      <c r="D208">
        <v>11.65</v>
      </c>
      <c r="E208">
        <v>1.0004373900000001</v>
      </c>
      <c r="F208" t="s">
        <v>36</v>
      </c>
      <c r="G208" t="s">
        <v>36</v>
      </c>
      <c r="H208" t="s">
        <v>36</v>
      </c>
      <c r="I208" t="s">
        <v>36</v>
      </c>
      <c r="J208">
        <v>11.65</v>
      </c>
    </row>
    <row r="209" spans="1:10" x14ac:dyDescent="0.3">
      <c r="A209" s="10">
        <v>44656</v>
      </c>
      <c r="B209">
        <v>4</v>
      </c>
      <c r="C209">
        <v>2361508.92</v>
      </c>
      <c r="D209">
        <v>11.65</v>
      </c>
      <c r="E209">
        <v>1.0004373900000001</v>
      </c>
      <c r="F209" t="s">
        <v>36</v>
      </c>
      <c r="G209" t="s">
        <v>36</v>
      </c>
      <c r="H209" t="s">
        <v>36</v>
      </c>
      <c r="I209" t="s">
        <v>36</v>
      </c>
      <c r="J209">
        <v>11.65</v>
      </c>
    </row>
    <row r="210" spans="1:10" x14ac:dyDescent="0.3">
      <c r="A210" s="10">
        <v>44657</v>
      </c>
      <c r="B210">
        <v>5</v>
      </c>
      <c r="C210">
        <v>2373573.8199999998</v>
      </c>
      <c r="D210">
        <v>11.65</v>
      </c>
      <c r="E210">
        <v>1.0004373900000001</v>
      </c>
      <c r="F210" t="s">
        <v>36</v>
      </c>
      <c r="G210" t="s">
        <v>36</v>
      </c>
      <c r="H210" t="s">
        <v>36</v>
      </c>
      <c r="I210" t="s">
        <v>36</v>
      </c>
      <c r="J210">
        <v>11.65</v>
      </c>
    </row>
    <row r="211" spans="1:10" x14ac:dyDescent="0.3">
      <c r="A211" s="10">
        <v>44658</v>
      </c>
      <c r="B211">
        <v>4</v>
      </c>
      <c r="C211">
        <v>2321920.2599999998</v>
      </c>
      <c r="D211">
        <v>11.65</v>
      </c>
      <c r="E211">
        <v>1.0004373900000001</v>
      </c>
      <c r="F211" t="s">
        <v>36</v>
      </c>
      <c r="G211" t="s">
        <v>36</v>
      </c>
      <c r="H211" t="s">
        <v>36</v>
      </c>
      <c r="I211" t="s">
        <v>36</v>
      </c>
      <c r="J211">
        <v>11.65</v>
      </c>
    </row>
    <row r="212" spans="1:10" x14ac:dyDescent="0.3">
      <c r="A212" s="10">
        <v>44659</v>
      </c>
      <c r="B212">
        <v>4</v>
      </c>
      <c r="C212">
        <v>2325854.89</v>
      </c>
      <c r="D212">
        <v>11.65</v>
      </c>
      <c r="E212">
        <v>1.0004373900000001</v>
      </c>
      <c r="F212" t="s">
        <v>36</v>
      </c>
      <c r="G212" t="s">
        <v>36</v>
      </c>
      <c r="H212" t="s">
        <v>36</v>
      </c>
      <c r="I212" t="s">
        <v>36</v>
      </c>
      <c r="J212">
        <v>11.65</v>
      </c>
    </row>
    <row r="213" spans="1:10" x14ac:dyDescent="0.3">
      <c r="A213" s="10">
        <v>44662</v>
      </c>
      <c r="B213">
        <v>5</v>
      </c>
      <c r="C213">
        <v>2339553.75</v>
      </c>
      <c r="D213">
        <v>11.65</v>
      </c>
      <c r="E213">
        <v>1.0004373900000001</v>
      </c>
      <c r="F213" t="s">
        <v>36</v>
      </c>
      <c r="G213" t="s">
        <v>36</v>
      </c>
      <c r="H213" t="s">
        <v>36</v>
      </c>
      <c r="I213" t="s">
        <v>36</v>
      </c>
      <c r="J213">
        <v>11.65</v>
      </c>
    </row>
    <row r="214" spans="1:10" x14ac:dyDescent="0.3">
      <c r="A214" s="10">
        <v>44663</v>
      </c>
      <c r="B214">
        <v>5</v>
      </c>
      <c r="C214">
        <v>2323894.9300000002</v>
      </c>
      <c r="D214">
        <v>11.65</v>
      </c>
      <c r="E214">
        <v>1.0004373900000001</v>
      </c>
      <c r="F214" t="s">
        <v>36</v>
      </c>
      <c r="G214" t="s">
        <v>36</v>
      </c>
      <c r="H214" t="s">
        <v>36</v>
      </c>
      <c r="I214" t="s">
        <v>36</v>
      </c>
      <c r="J214">
        <v>11.65</v>
      </c>
    </row>
    <row r="215" spans="1:10" x14ac:dyDescent="0.3">
      <c r="A215" s="10">
        <v>44664</v>
      </c>
      <c r="B215">
        <v>5</v>
      </c>
      <c r="C215">
        <v>2279936.0099999998</v>
      </c>
      <c r="D215">
        <v>11.65</v>
      </c>
      <c r="E215">
        <v>1.0004373900000001</v>
      </c>
      <c r="F215" t="s">
        <v>36</v>
      </c>
      <c r="G215" t="s">
        <v>36</v>
      </c>
      <c r="H215" t="s">
        <v>36</v>
      </c>
      <c r="I215" t="s">
        <v>36</v>
      </c>
      <c r="J215">
        <v>11.65</v>
      </c>
    </row>
    <row r="216" spans="1:10" x14ac:dyDescent="0.3">
      <c r="A216" s="10">
        <v>44665</v>
      </c>
      <c r="B216">
        <v>5</v>
      </c>
      <c r="C216">
        <v>2218832.08</v>
      </c>
      <c r="D216">
        <v>11.65</v>
      </c>
      <c r="E216">
        <v>1.0004373900000001</v>
      </c>
      <c r="F216" t="s">
        <v>36</v>
      </c>
      <c r="G216" t="s">
        <v>36</v>
      </c>
      <c r="H216" t="s">
        <v>36</v>
      </c>
      <c r="I216" t="s">
        <v>36</v>
      </c>
      <c r="J216">
        <v>11.65</v>
      </c>
    </row>
    <row r="217" spans="1:10" x14ac:dyDescent="0.3">
      <c r="A217" s="10">
        <v>44669</v>
      </c>
      <c r="B217">
        <v>6</v>
      </c>
      <c r="C217">
        <v>2285938.58</v>
      </c>
      <c r="D217">
        <v>11.65</v>
      </c>
      <c r="E217">
        <v>1.0004373900000001</v>
      </c>
      <c r="F217" t="s">
        <v>36</v>
      </c>
      <c r="G217" t="s">
        <v>36</v>
      </c>
      <c r="H217" t="s">
        <v>36</v>
      </c>
      <c r="I217" t="s">
        <v>36</v>
      </c>
      <c r="J217">
        <v>11.65</v>
      </c>
    </row>
    <row r="218" spans="1:10" x14ac:dyDescent="0.3">
      <c r="A218" s="10">
        <v>44670</v>
      </c>
      <c r="B218">
        <v>5</v>
      </c>
      <c r="C218">
        <v>2176889.91</v>
      </c>
      <c r="D218">
        <v>11.65</v>
      </c>
      <c r="E218">
        <v>1.0004373900000001</v>
      </c>
      <c r="F218" t="s">
        <v>36</v>
      </c>
      <c r="G218" t="s">
        <v>36</v>
      </c>
      <c r="H218" t="s">
        <v>36</v>
      </c>
      <c r="I218" t="s">
        <v>36</v>
      </c>
      <c r="J218">
        <v>11.65</v>
      </c>
    </row>
    <row r="219" spans="1:10" x14ac:dyDescent="0.3">
      <c r="A219" s="10">
        <v>44671</v>
      </c>
      <c r="B219">
        <v>5</v>
      </c>
      <c r="C219">
        <v>2058378.92</v>
      </c>
      <c r="D219">
        <v>11.65</v>
      </c>
      <c r="E219">
        <v>1.0004373900000001</v>
      </c>
      <c r="F219" t="s">
        <v>36</v>
      </c>
      <c r="G219" t="s">
        <v>36</v>
      </c>
      <c r="H219" t="s">
        <v>36</v>
      </c>
      <c r="I219" t="s">
        <v>36</v>
      </c>
      <c r="J219">
        <v>11.65</v>
      </c>
    </row>
    <row r="220" spans="1:10" x14ac:dyDescent="0.3">
      <c r="A220" s="10">
        <v>44673</v>
      </c>
      <c r="B220">
        <v>4</v>
      </c>
      <c r="C220">
        <v>1983486.28</v>
      </c>
      <c r="D220">
        <v>11.65</v>
      </c>
      <c r="E220">
        <v>1.0004373900000001</v>
      </c>
      <c r="F220" t="s">
        <v>36</v>
      </c>
      <c r="G220" t="s">
        <v>36</v>
      </c>
      <c r="H220" t="s">
        <v>36</v>
      </c>
      <c r="I220" t="s">
        <v>36</v>
      </c>
      <c r="J220">
        <v>11.65</v>
      </c>
    </row>
    <row r="221" spans="1:10" x14ac:dyDescent="0.3">
      <c r="A221" s="10">
        <v>44676</v>
      </c>
      <c r="B221">
        <v>7</v>
      </c>
      <c r="C221">
        <v>2104894.54</v>
      </c>
      <c r="D221">
        <v>11.65</v>
      </c>
      <c r="E221">
        <v>1.0004373900000001</v>
      </c>
      <c r="F221" t="s">
        <v>36</v>
      </c>
      <c r="G221" t="s">
        <v>36</v>
      </c>
      <c r="H221" t="s">
        <v>36</v>
      </c>
      <c r="I221" t="s">
        <v>36</v>
      </c>
      <c r="J221">
        <v>11.65</v>
      </c>
    </row>
    <row r="222" spans="1:10" x14ac:dyDescent="0.3">
      <c r="A222" s="10">
        <v>44677</v>
      </c>
      <c r="B222">
        <v>6</v>
      </c>
      <c r="C222">
        <v>2081978.74</v>
      </c>
      <c r="D222">
        <v>11.65</v>
      </c>
      <c r="E222">
        <v>1.0004373900000001</v>
      </c>
      <c r="F222" t="s">
        <v>36</v>
      </c>
      <c r="G222" t="s">
        <v>36</v>
      </c>
      <c r="H222" t="s">
        <v>36</v>
      </c>
      <c r="I222" t="s">
        <v>36</v>
      </c>
      <c r="J222">
        <v>11.65</v>
      </c>
    </row>
    <row r="223" spans="1:10" x14ac:dyDescent="0.3">
      <c r="A223" s="10">
        <v>44678</v>
      </c>
      <c r="B223">
        <v>6</v>
      </c>
      <c r="C223">
        <v>2027531.45</v>
      </c>
      <c r="D223">
        <v>11.65</v>
      </c>
      <c r="E223">
        <v>1.0004373900000001</v>
      </c>
      <c r="F223" t="s">
        <v>36</v>
      </c>
      <c r="G223" t="s">
        <v>36</v>
      </c>
      <c r="H223" t="s">
        <v>36</v>
      </c>
      <c r="I223" t="s">
        <v>36</v>
      </c>
      <c r="J223">
        <v>11.65</v>
      </c>
    </row>
    <row r="224" spans="1:10" x14ac:dyDescent="0.3">
      <c r="A224" s="10">
        <v>44679</v>
      </c>
      <c r="B224">
        <v>6</v>
      </c>
      <c r="C224">
        <v>2076226.43</v>
      </c>
      <c r="D224">
        <v>11.65</v>
      </c>
      <c r="E224">
        <v>1.0004373900000001</v>
      </c>
      <c r="F224" t="s">
        <v>36</v>
      </c>
      <c r="G224" t="s">
        <v>36</v>
      </c>
      <c r="H224" t="s">
        <v>36</v>
      </c>
      <c r="I224" t="s">
        <v>36</v>
      </c>
      <c r="J224">
        <v>11.65</v>
      </c>
    </row>
    <row r="225" spans="1:10" x14ac:dyDescent="0.3">
      <c r="A225" s="10">
        <v>44680</v>
      </c>
      <c r="B225">
        <v>5</v>
      </c>
      <c r="C225">
        <v>2032054.66</v>
      </c>
      <c r="D225">
        <v>11.65</v>
      </c>
      <c r="E225">
        <v>1.0004373900000001</v>
      </c>
      <c r="F225" t="s">
        <v>36</v>
      </c>
      <c r="G225" t="s">
        <v>36</v>
      </c>
      <c r="H225" t="s">
        <v>36</v>
      </c>
      <c r="I225" t="s">
        <v>36</v>
      </c>
      <c r="J225">
        <v>11.65</v>
      </c>
    </row>
    <row r="226" spans="1:10" x14ac:dyDescent="0.3">
      <c r="A226" s="10">
        <v>44683</v>
      </c>
      <c r="B226">
        <v>6</v>
      </c>
      <c r="C226">
        <v>2138489.87</v>
      </c>
      <c r="D226">
        <v>11.65</v>
      </c>
      <c r="E226">
        <v>1.0004373900000001</v>
      </c>
      <c r="F226" t="s">
        <v>36</v>
      </c>
      <c r="G226" t="s">
        <v>36</v>
      </c>
      <c r="H226" t="s">
        <v>36</v>
      </c>
      <c r="I226" t="s">
        <v>36</v>
      </c>
      <c r="J226">
        <v>11.65</v>
      </c>
    </row>
    <row r="227" spans="1:10" x14ac:dyDescent="0.3">
      <c r="A227" s="10">
        <v>44684</v>
      </c>
      <c r="B227">
        <v>6</v>
      </c>
      <c r="C227">
        <v>2263602.5499999998</v>
      </c>
      <c r="D227">
        <v>11.65</v>
      </c>
      <c r="E227">
        <v>1.0004373900000001</v>
      </c>
      <c r="F227" t="s">
        <v>36</v>
      </c>
      <c r="G227" t="s">
        <v>36</v>
      </c>
      <c r="H227" t="s">
        <v>36</v>
      </c>
      <c r="I227" t="s">
        <v>36</v>
      </c>
      <c r="J227">
        <v>11.65</v>
      </c>
    </row>
    <row r="228" spans="1:10" x14ac:dyDescent="0.3">
      <c r="A228" s="10">
        <v>44685</v>
      </c>
      <c r="B228">
        <v>6</v>
      </c>
      <c r="C228">
        <v>2482744.4300000002</v>
      </c>
      <c r="D228">
        <v>11.65</v>
      </c>
      <c r="E228">
        <v>1.0004373900000001</v>
      </c>
      <c r="F228" t="s">
        <v>36</v>
      </c>
      <c r="G228" t="s">
        <v>36</v>
      </c>
      <c r="H228" t="s">
        <v>36</v>
      </c>
      <c r="I228" t="s">
        <v>36</v>
      </c>
      <c r="J228">
        <v>11.65</v>
      </c>
    </row>
    <row r="229" spans="1:10" x14ac:dyDescent="0.3">
      <c r="A229" s="10">
        <v>44686</v>
      </c>
      <c r="B229">
        <v>6</v>
      </c>
      <c r="C229">
        <v>2462127.6</v>
      </c>
      <c r="D229">
        <v>12.65</v>
      </c>
      <c r="E229">
        <v>1.0004727899999999</v>
      </c>
      <c r="F229" t="s">
        <v>36</v>
      </c>
      <c r="G229" t="s">
        <v>36</v>
      </c>
      <c r="H229" t="s">
        <v>36</v>
      </c>
      <c r="I229" t="s">
        <v>36</v>
      </c>
      <c r="J229">
        <v>12.65</v>
      </c>
    </row>
    <row r="230" spans="1:10" x14ac:dyDescent="0.3">
      <c r="A230" s="10">
        <v>44687</v>
      </c>
      <c r="B230">
        <v>5</v>
      </c>
      <c r="C230">
        <v>2428071.4</v>
      </c>
      <c r="D230">
        <v>12.65</v>
      </c>
      <c r="E230">
        <v>1.0004727899999999</v>
      </c>
      <c r="F230" t="s">
        <v>36</v>
      </c>
      <c r="G230" t="s">
        <v>36</v>
      </c>
      <c r="H230" t="s">
        <v>36</v>
      </c>
      <c r="I230" t="s">
        <v>36</v>
      </c>
      <c r="J230">
        <v>12.65</v>
      </c>
    </row>
    <row r="231" spans="1:10" x14ac:dyDescent="0.3">
      <c r="A231" s="10">
        <v>44690</v>
      </c>
      <c r="B231">
        <v>6</v>
      </c>
      <c r="C231">
        <v>2422848.7200000002</v>
      </c>
      <c r="D231">
        <v>12.65</v>
      </c>
      <c r="E231">
        <v>1.0004727899999999</v>
      </c>
      <c r="F231" t="s">
        <v>36</v>
      </c>
      <c r="G231" t="s">
        <v>36</v>
      </c>
      <c r="H231" t="s">
        <v>36</v>
      </c>
      <c r="I231" t="s">
        <v>36</v>
      </c>
      <c r="J231">
        <v>12.65</v>
      </c>
    </row>
    <row r="232" spans="1:10" x14ac:dyDescent="0.3">
      <c r="A232" s="10">
        <v>44691</v>
      </c>
      <c r="B232">
        <v>5</v>
      </c>
      <c r="C232">
        <v>2397828.69</v>
      </c>
      <c r="D232">
        <v>12.65</v>
      </c>
      <c r="E232">
        <v>1.0004727899999999</v>
      </c>
      <c r="F232" t="s">
        <v>36</v>
      </c>
      <c r="G232" t="s">
        <v>36</v>
      </c>
      <c r="H232" t="s">
        <v>36</v>
      </c>
      <c r="I232" t="s">
        <v>36</v>
      </c>
      <c r="J232">
        <v>12.65</v>
      </c>
    </row>
    <row r="233" spans="1:10" x14ac:dyDescent="0.3">
      <c r="A233" s="10">
        <v>44692</v>
      </c>
      <c r="B233">
        <v>5</v>
      </c>
      <c r="C233">
        <v>2411262.09</v>
      </c>
      <c r="D233">
        <v>12.65</v>
      </c>
      <c r="E233">
        <v>1.0004727899999999</v>
      </c>
      <c r="F233" t="s">
        <v>36</v>
      </c>
      <c r="G233" t="s">
        <v>36</v>
      </c>
      <c r="H233" t="s">
        <v>36</v>
      </c>
      <c r="I233" t="s">
        <v>36</v>
      </c>
      <c r="J233">
        <v>12.65</v>
      </c>
    </row>
    <row r="234" spans="1:10" x14ac:dyDescent="0.3">
      <c r="A234" s="10">
        <v>44693</v>
      </c>
      <c r="B234">
        <v>5</v>
      </c>
      <c r="C234">
        <v>2355732.48</v>
      </c>
      <c r="D234">
        <v>12.65</v>
      </c>
      <c r="E234">
        <v>1.0004727899999999</v>
      </c>
      <c r="F234" t="s">
        <v>36</v>
      </c>
      <c r="G234" t="s">
        <v>36</v>
      </c>
      <c r="H234" t="s">
        <v>36</v>
      </c>
      <c r="I234" t="s">
        <v>36</v>
      </c>
      <c r="J234">
        <v>12.65</v>
      </c>
    </row>
    <row r="235" spans="1:10" x14ac:dyDescent="0.3">
      <c r="A235" s="10">
        <v>44694</v>
      </c>
      <c r="B235">
        <v>5</v>
      </c>
      <c r="C235">
        <v>2411086.66</v>
      </c>
      <c r="D235">
        <v>12.65</v>
      </c>
      <c r="E235">
        <v>1.0004727899999999</v>
      </c>
      <c r="F235" t="s">
        <v>36</v>
      </c>
      <c r="G235" t="s">
        <v>36</v>
      </c>
      <c r="H235" t="s">
        <v>36</v>
      </c>
      <c r="I235" t="s">
        <v>36</v>
      </c>
      <c r="J235">
        <v>12.65</v>
      </c>
    </row>
    <row r="236" spans="1:10" x14ac:dyDescent="0.3">
      <c r="A236" s="10">
        <v>44697</v>
      </c>
      <c r="B236">
        <v>5</v>
      </c>
      <c r="C236">
        <v>2304525.59</v>
      </c>
      <c r="D236">
        <v>12.65</v>
      </c>
      <c r="E236">
        <v>1.0004727899999999</v>
      </c>
      <c r="F236" t="s">
        <v>36</v>
      </c>
      <c r="G236" t="s">
        <v>36</v>
      </c>
      <c r="H236" t="s">
        <v>36</v>
      </c>
      <c r="I236" t="s">
        <v>36</v>
      </c>
      <c r="J236">
        <v>12.65</v>
      </c>
    </row>
    <row r="237" spans="1:10" x14ac:dyDescent="0.3">
      <c r="A237" s="10">
        <v>44698</v>
      </c>
      <c r="B237">
        <v>5</v>
      </c>
      <c r="C237">
        <v>2337232.81</v>
      </c>
      <c r="D237">
        <v>12.65</v>
      </c>
      <c r="E237">
        <v>1.0004727899999999</v>
      </c>
      <c r="F237" t="s">
        <v>36</v>
      </c>
      <c r="G237" t="s">
        <v>36</v>
      </c>
      <c r="H237" t="s">
        <v>36</v>
      </c>
      <c r="I237" t="s">
        <v>36</v>
      </c>
      <c r="J237">
        <v>12.65</v>
      </c>
    </row>
    <row r="238" spans="1:10" x14ac:dyDescent="0.3">
      <c r="A238" s="10">
        <v>44699</v>
      </c>
      <c r="B238">
        <v>5</v>
      </c>
      <c r="C238">
        <v>2287593.27</v>
      </c>
      <c r="D238">
        <v>12.65</v>
      </c>
      <c r="E238">
        <v>1.0004727899999999</v>
      </c>
      <c r="F238" t="s">
        <v>36</v>
      </c>
      <c r="G238" t="s">
        <v>36</v>
      </c>
      <c r="H238" t="s">
        <v>36</v>
      </c>
      <c r="I238" t="s">
        <v>36</v>
      </c>
      <c r="J238">
        <v>12.65</v>
      </c>
    </row>
    <row r="239" spans="1:10" x14ac:dyDescent="0.3">
      <c r="A239" s="10">
        <v>44700</v>
      </c>
      <c r="B239">
        <v>5</v>
      </c>
      <c r="C239">
        <v>2276082.09</v>
      </c>
      <c r="D239">
        <v>12.65</v>
      </c>
      <c r="E239">
        <v>1.0004727899999999</v>
      </c>
      <c r="F239" t="s">
        <v>36</v>
      </c>
      <c r="G239" t="s">
        <v>36</v>
      </c>
      <c r="H239" t="s">
        <v>36</v>
      </c>
      <c r="I239" t="s">
        <v>36</v>
      </c>
      <c r="J239">
        <v>12.65</v>
      </c>
    </row>
    <row r="240" spans="1:10" x14ac:dyDescent="0.3">
      <c r="A240" s="10">
        <v>44701</v>
      </c>
      <c r="B240">
        <v>5</v>
      </c>
      <c r="C240">
        <v>2249434.31</v>
      </c>
      <c r="D240">
        <v>12.65</v>
      </c>
      <c r="E240">
        <v>1.0004727899999999</v>
      </c>
      <c r="F240" t="s">
        <v>36</v>
      </c>
      <c r="G240" t="s">
        <v>36</v>
      </c>
      <c r="H240" t="s">
        <v>36</v>
      </c>
      <c r="I240" t="s">
        <v>36</v>
      </c>
      <c r="J240">
        <v>12.65</v>
      </c>
    </row>
    <row r="241" spans="1:10" x14ac:dyDescent="0.3">
      <c r="A241" s="10">
        <v>44704</v>
      </c>
      <c r="B241">
        <v>5</v>
      </c>
      <c r="C241">
        <v>2237921.2799999998</v>
      </c>
      <c r="D241">
        <v>12.65</v>
      </c>
      <c r="E241">
        <v>1.0004727899999999</v>
      </c>
      <c r="F241" t="s">
        <v>36</v>
      </c>
      <c r="G241" t="s">
        <v>36</v>
      </c>
      <c r="H241" t="s">
        <v>36</v>
      </c>
      <c r="I241" t="s">
        <v>36</v>
      </c>
      <c r="J241">
        <v>12.65</v>
      </c>
    </row>
    <row r="242" spans="1:10" x14ac:dyDescent="0.3">
      <c r="A242" s="10">
        <v>44705</v>
      </c>
      <c r="B242">
        <v>4</v>
      </c>
      <c r="C242">
        <v>2104443.09</v>
      </c>
      <c r="D242">
        <v>12.65</v>
      </c>
      <c r="E242">
        <v>1.0004727899999999</v>
      </c>
      <c r="F242" t="s">
        <v>36</v>
      </c>
      <c r="G242" t="s">
        <v>36</v>
      </c>
      <c r="H242" t="s">
        <v>36</v>
      </c>
      <c r="I242" t="s">
        <v>36</v>
      </c>
      <c r="J242">
        <v>12.65</v>
      </c>
    </row>
    <row r="243" spans="1:10" x14ac:dyDescent="0.3">
      <c r="A243" s="10">
        <v>44706</v>
      </c>
      <c r="B243">
        <v>4</v>
      </c>
      <c r="C243">
        <v>2073191.36</v>
      </c>
      <c r="D243">
        <v>12.65</v>
      </c>
      <c r="E243">
        <v>1.0004727899999999</v>
      </c>
      <c r="F243" t="s">
        <v>36</v>
      </c>
      <c r="G243" t="s">
        <v>36</v>
      </c>
      <c r="H243" t="s">
        <v>36</v>
      </c>
      <c r="I243" t="s">
        <v>36</v>
      </c>
      <c r="J243">
        <v>12.65</v>
      </c>
    </row>
    <row r="244" spans="1:10" x14ac:dyDescent="0.3">
      <c r="A244" s="10">
        <v>44707</v>
      </c>
      <c r="B244">
        <v>4</v>
      </c>
      <c r="C244">
        <v>2075069.75</v>
      </c>
      <c r="D244">
        <v>12.65</v>
      </c>
      <c r="E244">
        <v>1.0004727899999999</v>
      </c>
      <c r="F244" t="s">
        <v>36</v>
      </c>
      <c r="G244" t="s">
        <v>36</v>
      </c>
      <c r="H244" t="s">
        <v>36</v>
      </c>
      <c r="I244" t="s">
        <v>36</v>
      </c>
      <c r="J244">
        <v>12.65</v>
      </c>
    </row>
    <row r="245" spans="1:10" x14ac:dyDescent="0.3">
      <c r="A245" s="10">
        <v>44708</v>
      </c>
      <c r="B245">
        <v>4</v>
      </c>
      <c r="C245">
        <v>2041379.34</v>
      </c>
      <c r="D245">
        <v>12.65</v>
      </c>
      <c r="E245">
        <v>1.0004727899999999</v>
      </c>
      <c r="F245" t="s">
        <v>36</v>
      </c>
      <c r="G245" t="s">
        <v>36</v>
      </c>
      <c r="H245" t="s">
        <v>36</v>
      </c>
      <c r="I245" t="s">
        <v>36</v>
      </c>
      <c r="J245">
        <v>12.65</v>
      </c>
    </row>
    <row r="246" spans="1:10" x14ac:dyDescent="0.3">
      <c r="A246" s="10">
        <v>44711</v>
      </c>
      <c r="B246">
        <v>4</v>
      </c>
      <c r="C246">
        <v>2007229.56</v>
      </c>
      <c r="D246">
        <v>12.65</v>
      </c>
      <c r="E246">
        <v>1.0004727899999999</v>
      </c>
      <c r="F246" t="s">
        <v>36</v>
      </c>
      <c r="G246" t="s">
        <v>36</v>
      </c>
      <c r="H246" t="s">
        <v>36</v>
      </c>
      <c r="I246" t="s">
        <v>36</v>
      </c>
      <c r="J246">
        <v>12.65</v>
      </c>
    </row>
    <row r="247" spans="1:10" x14ac:dyDescent="0.3">
      <c r="A247" s="10">
        <v>44712</v>
      </c>
      <c r="B247">
        <v>5</v>
      </c>
      <c r="C247">
        <v>2011181.48</v>
      </c>
      <c r="D247">
        <v>12.65</v>
      </c>
      <c r="E247">
        <v>1.0004727899999999</v>
      </c>
      <c r="F247" t="s">
        <v>36</v>
      </c>
      <c r="G247" t="s">
        <v>36</v>
      </c>
      <c r="H247" t="s">
        <v>36</v>
      </c>
      <c r="I247" t="s">
        <v>36</v>
      </c>
      <c r="J247">
        <v>12.65</v>
      </c>
    </row>
    <row r="248" spans="1:10" x14ac:dyDescent="0.3">
      <c r="A248" s="10">
        <v>44713</v>
      </c>
      <c r="B248">
        <v>4</v>
      </c>
      <c r="C248">
        <v>2031927.35</v>
      </c>
      <c r="D248">
        <v>12.65</v>
      </c>
      <c r="E248">
        <v>1.0004727899999999</v>
      </c>
      <c r="F248" t="s">
        <v>36</v>
      </c>
      <c r="G248" t="s">
        <v>36</v>
      </c>
      <c r="H248" t="s">
        <v>36</v>
      </c>
      <c r="I248" t="s">
        <v>36</v>
      </c>
      <c r="J248">
        <v>12.65</v>
      </c>
    </row>
    <row r="249" spans="1:10" x14ac:dyDescent="0.3">
      <c r="A249" s="10">
        <v>44714</v>
      </c>
      <c r="B249">
        <v>4</v>
      </c>
      <c r="C249">
        <v>2192702.84</v>
      </c>
      <c r="D249">
        <v>12.65</v>
      </c>
      <c r="E249">
        <v>1.0004727899999999</v>
      </c>
      <c r="F249" t="s">
        <v>36</v>
      </c>
      <c r="G249" t="s">
        <v>36</v>
      </c>
      <c r="H249" t="s">
        <v>36</v>
      </c>
      <c r="I249" t="s">
        <v>36</v>
      </c>
      <c r="J249">
        <v>12.65</v>
      </c>
    </row>
    <row r="250" spans="1:10" x14ac:dyDescent="0.3">
      <c r="A250" s="10">
        <v>44715</v>
      </c>
      <c r="B250">
        <v>4</v>
      </c>
      <c r="C250">
        <v>2446429.5699999998</v>
      </c>
      <c r="D250">
        <v>12.65</v>
      </c>
      <c r="E250">
        <v>1.0004727899999999</v>
      </c>
      <c r="F250" t="s">
        <v>36</v>
      </c>
      <c r="G250" t="s">
        <v>36</v>
      </c>
      <c r="H250" t="s">
        <v>36</v>
      </c>
      <c r="I250" t="s">
        <v>36</v>
      </c>
      <c r="J250">
        <v>12.65</v>
      </c>
    </row>
    <row r="251" spans="1:10" x14ac:dyDescent="0.3">
      <c r="A251" s="10">
        <v>44718</v>
      </c>
      <c r="B251">
        <v>5</v>
      </c>
      <c r="C251">
        <v>2468929.2400000002</v>
      </c>
      <c r="D251">
        <v>12.65</v>
      </c>
      <c r="E251">
        <v>1.0004727899999999</v>
      </c>
      <c r="F251" t="s">
        <v>36</v>
      </c>
      <c r="G251" t="s">
        <v>36</v>
      </c>
      <c r="H251" t="s">
        <v>36</v>
      </c>
      <c r="I251" t="s">
        <v>36</v>
      </c>
      <c r="J251">
        <v>12.65</v>
      </c>
    </row>
    <row r="252" spans="1:10" x14ac:dyDescent="0.3">
      <c r="A252" s="10">
        <v>44719</v>
      </c>
      <c r="B252">
        <v>4</v>
      </c>
      <c r="C252">
        <v>2457439.66</v>
      </c>
      <c r="D252">
        <v>12.65</v>
      </c>
      <c r="E252">
        <v>1.0004727899999999</v>
      </c>
      <c r="F252" t="s">
        <v>36</v>
      </c>
      <c r="G252" t="s">
        <v>36</v>
      </c>
      <c r="H252" t="s">
        <v>36</v>
      </c>
      <c r="I252" t="s">
        <v>36</v>
      </c>
      <c r="J252">
        <v>12.65</v>
      </c>
    </row>
    <row r="253" spans="1:10" x14ac:dyDescent="0.3">
      <c r="A253" s="10">
        <v>44720</v>
      </c>
      <c r="B253">
        <v>4</v>
      </c>
      <c r="C253">
        <v>2370409.81</v>
      </c>
      <c r="D253">
        <v>12.65</v>
      </c>
      <c r="E253">
        <v>1.0004727899999999</v>
      </c>
      <c r="F253" t="s">
        <v>36</v>
      </c>
      <c r="G253" t="s">
        <v>36</v>
      </c>
      <c r="H253" t="s">
        <v>36</v>
      </c>
      <c r="I253" t="s">
        <v>36</v>
      </c>
      <c r="J253">
        <v>12.65</v>
      </c>
    </row>
    <row r="254" spans="1:10" x14ac:dyDescent="0.3">
      <c r="A254" s="10">
        <v>44721</v>
      </c>
      <c r="B254">
        <v>4</v>
      </c>
      <c r="C254">
        <v>2400884.2000000002</v>
      </c>
      <c r="D254">
        <v>12.65</v>
      </c>
      <c r="E254">
        <v>1.0004727899999999</v>
      </c>
      <c r="F254" t="s">
        <v>36</v>
      </c>
      <c r="G254" t="s">
        <v>36</v>
      </c>
      <c r="H254" t="s">
        <v>36</v>
      </c>
      <c r="I254" t="s">
        <v>36</v>
      </c>
      <c r="J254">
        <v>12.65</v>
      </c>
    </row>
    <row r="255" spans="1:10" x14ac:dyDescent="0.3">
      <c r="A255" s="10">
        <v>44722</v>
      </c>
      <c r="B255">
        <v>5</v>
      </c>
      <c r="C255">
        <v>2455555.4900000002</v>
      </c>
      <c r="D255">
        <v>12.65</v>
      </c>
      <c r="E255">
        <v>1.0004727899999999</v>
      </c>
      <c r="F255" t="s">
        <v>36</v>
      </c>
      <c r="G255" t="s">
        <v>36</v>
      </c>
      <c r="H255" t="s">
        <v>36</v>
      </c>
      <c r="I255" t="s">
        <v>36</v>
      </c>
      <c r="J255">
        <v>12.65</v>
      </c>
    </row>
    <row r="256" spans="1:10" x14ac:dyDescent="0.3">
      <c r="A256" s="10">
        <v>44725</v>
      </c>
      <c r="B256">
        <v>4</v>
      </c>
      <c r="C256">
        <v>2342288.1</v>
      </c>
      <c r="D256">
        <v>12.65</v>
      </c>
      <c r="E256">
        <v>1.0004727899999999</v>
      </c>
      <c r="F256" t="s">
        <v>36</v>
      </c>
      <c r="G256" t="s">
        <v>36</v>
      </c>
      <c r="H256" t="s">
        <v>36</v>
      </c>
      <c r="I256" t="s">
        <v>36</v>
      </c>
      <c r="J256">
        <v>12.65</v>
      </c>
    </row>
    <row r="257" spans="1:10" x14ac:dyDescent="0.3">
      <c r="A257" s="10">
        <v>44726</v>
      </c>
      <c r="B257">
        <v>5</v>
      </c>
      <c r="C257">
        <v>2388724.2799999998</v>
      </c>
      <c r="D257">
        <v>12.65</v>
      </c>
      <c r="E257">
        <v>1.0004727899999999</v>
      </c>
      <c r="F257" t="s">
        <v>36</v>
      </c>
      <c r="G257" t="s">
        <v>36</v>
      </c>
      <c r="H257" t="s">
        <v>36</v>
      </c>
      <c r="I257" t="s">
        <v>36</v>
      </c>
      <c r="J257">
        <v>12.65</v>
      </c>
    </row>
    <row r="258" spans="1:10" x14ac:dyDescent="0.3">
      <c r="A258" s="10">
        <v>44727</v>
      </c>
      <c r="B258">
        <v>5</v>
      </c>
      <c r="C258">
        <v>2394406.7599999998</v>
      </c>
      <c r="D258">
        <v>12.65</v>
      </c>
      <c r="E258">
        <v>1.0004727899999999</v>
      </c>
      <c r="F258" t="s">
        <v>36</v>
      </c>
      <c r="G258" t="s">
        <v>36</v>
      </c>
      <c r="H258" t="s">
        <v>36</v>
      </c>
      <c r="I258" t="s">
        <v>36</v>
      </c>
      <c r="J258">
        <v>12.65</v>
      </c>
    </row>
    <row r="259" spans="1:10" x14ac:dyDescent="0.3">
      <c r="A259" s="10">
        <v>44729</v>
      </c>
      <c r="B259">
        <v>5</v>
      </c>
      <c r="C259">
        <v>2336079.66</v>
      </c>
      <c r="D259">
        <v>13.15</v>
      </c>
      <c r="E259">
        <v>1.0004903700000001</v>
      </c>
      <c r="F259" t="s">
        <v>36</v>
      </c>
      <c r="G259" t="s">
        <v>36</v>
      </c>
      <c r="H259" t="s">
        <v>36</v>
      </c>
      <c r="I259" t="s">
        <v>36</v>
      </c>
      <c r="J259">
        <v>13.15</v>
      </c>
    </row>
    <row r="260" spans="1:10" x14ac:dyDescent="0.3">
      <c r="A260" s="10">
        <v>44732</v>
      </c>
      <c r="B260">
        <v>5</v>
      </c>
      <c r="C260">
        <v>2288460.85</v>
      </c>
      <c r="D260">
        <v>13.15</v>
      </c>
      <c r="E260">
        <v>1.0004903700000001</v>
      </c>
      <c r="F260" t="s">
        <v>36</v>
      </c>
      <c r="G260" t="s">
        <v>36</v>
      </c>
      <c r="H260" t="s">
        <v>36</v>
      </c>
      <c r="I260" t="s">
        <v>36</v>
      </c>
      <c r="J260">
        <v>13.15</v>
      </c>
    </row>
    <row r="261" spans="1:10" x14ac:dyDescent="0.3">
      <c r="A261" s="10">
        <v>44733</v>
      </c>
      <c r="B261">
        <v>4</v>
      </c>
      <c r="C261">
        <v>2173703.5699999998</v>
      </c>
      <c r="D261">
        <v>13.15</v>
      </c>
      <c r="E261">
        <v>1.0004903700000001</v>
      </c>
      <c r="F261" t="s">
        <v>36</v>
      </c>
      <c r="G261" t="s">
        <v>36</v>
      </c>
      <c r="H261" t="s">
        <v>36</v>
      </c>
      <c r="I261" t="s">
        <v>36</v>
      </c>
      <c r="J261">
        <v>13.15</v>
      </c>
    </row>
    <row r="262" spans="1:10" x14ac:dyDescent="0.3">
      <c r="A262" s="10">
        <v>44734</v>
      </c>
      <c r="B262">
        <v>5</v>
      </c>
      <c r="C262">
        <v>2163036.2799999998</v>
      </c>
      <c r="D262">
        <v>13.15</v>
      </c>
      <c r="E262">
        <v>1.0004903700000001</v>
      </c>
      <c r="F262" t="s">
        <v>36</v>
      </c>
      <c r="G262" t="s">
        <v>36</v>
      </c>
      <c r="H262" t="s">
        <v>36</v>
      </c>
      <c r="I262" t="s">
        <v>36</v>
      </c>
      <c r="J262">
        <v>13.15</v>
      </c>
    </row>
    <row r="263" spans="1:10" x14ac:dyDescent="0.3">
      <c r="A263" s="10">
        <v>44735</v>
      </c>
      <c r="B263">
        <v>4</v>
      </c>
      <c r="C263">
        <v>2068212.73</v>
      </c>
      <c r="D263">
        <v>13.15</v>
      </c>
      <c r="E263">
        <v>1.0004903700000001</v>
      </c>
      <c r="F263" t="s">
        <v>36</v>
      </c>
      <c r="G263" t="s">
        <v>36</v>
      </c>
      <c r="H263" t="s">
        <v>36</v>
      </c>
      <c r="I263" t="s">
        <v>36</v>
      </c>
      <c r="J263">
        <v>13.15</v>
      </c>
    </row>
    <row r="264" spans="1:10" x14ac:dyDescent="0.3">
      <c r="A264" s="10">
        <v>44736</v>
      </c>
      <c r="B264">
        <v>4</v>
      </c>
      <c r="C264">
        <v>2053396.07</v>
      </c>
      <c r="D264">
        <v>13.15</v>
      </c>
      <c r="E264">
        <v>1.0004903700000001</v>
      </c>
      <c r="F264" t="s">
        <v>36</v>
      </c>
      <c r="G264" t="s">
        <v>36</v>
      </c>
      <c r="H264" t="s">
        <v>36</v>
      </c>
      <c r="I264" t="s">
        <v>36</v>
      </c>
      <c r="J264">
        <v>13.15</v>
      </c>
    </row>
    <row r="265" spans="1:10" x14ac:dyDescent="0.3">
      <c r="A265" s="10">
        <v>44739</v>
      </c>
      <c r="B265">
        <v>5</v>
      </c>
      <c r="C265">
        <v>2061149.82</v>
      </c>
      <c r="D265">
        <v>13.15</v>
      </c>
      <c r="E265">
        <v>1.0004903700000001</v>
      </c>
      <c r="F265" t="s">
        <v>36</v>
      </c>
      <c r="G265" t="s">
        <v>36</v>
      </c>
      <c r="H265" t="s">
        <v>36</v>
      </c>
      <c r="I265" t="s">
        <v>36</v>
      </c>
      <c r="J265">
        <v>13.15</v>
      </c>
    </row>
    <row r="266" spans="1:10" x14ac:dyDescent="0.3">
      <c r="A266" s="10">
        <v>44740</v>
      </c>
      <c r="B266">
        <v>5</v>
      </c>
      <c r="C266">
        <v>2141146.31</v>
      </c>
      <c r="D266">
        <v>13.15</v>
      </c>
      <c r="E266">
        <v>1.0004903700000001</v>
      </c>
      <c r="F266" t="s">
        <v>36</v>
      </c>
      <c r="G266" t="s">
        <v>36</v>
      </c>
      <c r="H266" t="s">
        <v>36</v>
      </c>
      <c r="I266" t="s">
        <v>36</v>
      </c>
      <c r="J266">
        <v>13.15</v>
      </c>
    </row>
    <row r="267" spans="1:10" x14ac:dyDescent="0.3">
      <c r="A267" s="10">
        <v>44741</v>
      </c>
      <c r="B267">
        <v>6</v>
      </c>
      <c r="C267">
        <v>2164899.2000000002</v>
      </c>
      <c r="D267">
        <v>13.15</v>
      </c>
      <c r="E267">
        <v>1.0004903700000001</v>
      </c>
      <c r="F267" t="s">
        <v>36</v>
      </c>
      <c r="G267" t="s">
        <v>36</v>
      </c>
      <c r="H267" t="s">
        <v>36</v>
      </c>
      <c r="I267" t="s">
        <v>36</v>
      </c>
      <c r="J267">
        <v>13.15</v>
      </c>
    </row>
    <row r="268" spans="1:10" x14ac:dyDescent="0.3">
      <c r="A268" s="10">
        <v>44742</v>
      </c>
      <c r="B268">
        <v>4</v>
      </c>
      <c r="C268">
        <v>2035592.44</v>
      </c>
      <c r="D268">
        <v>13.15</v>
      </c>
      <c r="E268">
        <v>1.0004903700000001</v>
      </c>
      <c r="F268" t="s">
        <v>36</v>
      </c>
      <c r="G268" t="s">
        <v>36</v>
      </c>
      <c r="H268" t="s">
        <v>36</v>
      </c>
      <c r="I268" t="s">
        <v>36</v>
      </c>
      <c r="J268">
        <v>13.15</v>
      </c>
    </row>
    <row r="269" spans="1:10" x14ac:dyDescent="0.3">
      <c r="A269" s="10">
        <v>44743</v>
      </c>
      <c r="B269">
        <v>4</v>
      </c>
      <c r="C269">
        <v>2090597.84</v>
      </c>
      <c r="D269">
        <v>13.15</v>
      </c>
      <c r="E269">
        <v>1.0004903700000001</v>
      </c>
      <c r="F269" t="s">
        <v>36</v>
      </c>
      <c r="G269" t="s">
        <v>36</v>
      </c>
      <c r="H269" t="s">
        <v>36</v>
      </c>
      <c r="I269" t="s">
        <v>36</v>
      </c>
      <c r="J269">
        <v>13.15</v>
      </c>
    </row>
    <row r="270" spans="1:10" x14ac:dyDescent="0.3">
      <c r="A270" s="10">
        <v>44746</v>
      </c>
      <c r="B270">
        <v>6</v>
      </c>
      <c r="C270">
        <v>2428619.37</v>
      </c>
      <c r="D270">
        <v>13.15</v>
      </c>
      <c r="E270">
        <v>1.0004903700000001</v>
      </c>
      <c r="F270" t="s">
        <v>36</v>
      </c>
      <c r="G270" t="s">
        <v>36</v>
      </c>
      <c r="H270" t="s">
        <v>36</v>
      </c>
      <c r="I270" t="s">
        <v>36</v>
      </c>
      <c r="J270">
        <v>13.15</v>
      </c>
    </row>
    <row r="271" spans="1:10" x14ac:dyDescent="0.3">
      <c r="A271" s="10">
        <v>44747</v>
      </c>
      <c r="B271">
        <v>5</v>
      </c>
      <c r="C271">
        <v>2715722.59</v>
      </c>
      <c r="D271">
        <v>13.15</v>
      </c>
      <c r="E271">
        <v>1.0004903700000001</v>
      </c>
      <c r="F271" t="s">
        <v>36</v>
      </c>
      <c r="G271" t="s">
        <v>36</v>
      </c>
      <c r="H271" t="s">
        <v>36</v>
      </c>
      <c r="I271" t="s">
        <v>36</v>
      </c>
      <c r="J271">
        <v>13.15</v>
      </c>
    </row>
    <row r="272" spans="1:10" x14ac:dyDescent="0.3">
      <c r="A272" s="10">
        <v>44748</v>
      </c>
      <c r="B272">
        <v>5</v>
      </c>
      <c r="C272">
        <v>2761460.26</v>
      </c>
      <c r="D272">
        <v>13.15</v>
      </c>
      <c r="E272">
        <v>1.0004903700000001</v>
      </c>
      <c r="F272" t="s">
        <v>36</v>
      </c>
      <c r="G272" t="s">
        <v>36</v>
      </c>
      <c r="H272" t="s">
        <v>36</v>
      </c>
      <c r="I272" t="s">
        <v>36</v>
      </c>
      <c r="J272">
        <v>13.15</v>
      </c>
    </row>
    <row r="273" spans="1:10" x14ac:dyDescent="0.3">
      <c r="A273" s="10">
        <v>44749</v>
      </c>
      <c r="B273">
        <v>5</v>
      </c>
      <c r="C273">
        <v>2674742.46</v>
      </c>
      <c r="D273">
        <v>13.15</v>
      </c>
      <c r="E273">
        <v>1.0004903700000001</v>
      </c>
      <c r="F273" t="s">
        <v>36</v>
      </c>
      <c r="G273" t="s">
        <v>36</v>
      </c>
      <c r="H273" t="s">
        <v>36</v>
      </c>
      <c r="I273" t="s">
        <v>36</v>
      </c>
      <c r="J273">
        <v>13.15</v>
      </c>
    </row>
    <row r="274" spans="1:10" x14ac:dyDescent="0.3">
      <c r="A274" s="10">
        <v>44750</v>
      </c>
      <c r="B274">
        <v>5</v>
      </c>
      <c r="C274">
        <v>2668242.48</v>
      </c>
      <c r="D274">
        <v>13.15</v>
      </c>
      <c r="E274">
        <v>1.0004903700000001</v>
      </c>
      <c r="F274" t="s">
        <v>36</v>
      </c>
      <c r="G274" t="s">
        <v>36</v>
      </c>
      <c r="H274" t="s">
        <v>36</v>
      </c>
      <c r="I274" t="s">
        <v>36</v>
      </c>
      <c r="J274">
        <v>13.15</v>
      </c>
    </row>
    <row r="275" spans="1:10" x14ac:dyDescent="0.3">
      <c r="A275" s="10">
        <v>44753</v>
      </c>
      <c r="B275">
        <v>7</v>
      </c>
      <c r="C275">
        <v>2675628.7999999998</v>
      </c>
      <c r="D275">
        <v>13.15</v>
      </c>
      <c r="E275">
        <v>1.0004903700000001</v>
      </c>
      <c r="F275" t="s">
        <v>36</v>
      </c>
      <c r="G275" t="s">
        <v>36</v>
      </c>
      <c r="H275" t="s">
        <v>36</v>
      </c>
      <c r="I275" t="s">
        <v>36</v>
      </c>
      <c r="J275">
        <v>13.15</v>
      </c>
    </row>
    <row r="276" spans="1:10" x14ac:dyDescent="0.3">
      <c r="A276" s="10">
        <v>44754</v>
      </c>
      <c r="B276">
        <v>5</v>
      </c>
      <c r="C276">
        <v>2717622.31</v>
      </c>
      <c r="D276">
        <v>13.15</v>
      </c>
      <c r="E276">
        <v>1.0004903700000001</v>
      </c>
      <c r="F276" t="s">
        <v>36</v>
      </c>
      <c r="G276" t="s">
        <v>36</v>
      </c>
      <c r="H276" t="s">
        <v>36</v>
      </c>
      <c r="I276" t="s">
        <v>36</v>
      </c>
      <c r="J276">
        <v>13.15</v>
      </c>
    </row>
    <row r="277" spans="1:10" x14ac:dyDescent="0.3">
      <c r="A277" s="10">
        <v>44755</v>
      </c>
      <c r="B277">
        <v>5</v>
      </c>
      <c r="C277">
        <v>2638075.31</v>
      </c>
      <c r="D277">
        <v>13.15</v>
      </c>
      <c r="E277">
        <v>1.0004903700000001</v>
      </c>
      <c r="F277" t="s">
        <v>36</v>
      </c>
      <c r="G277" t="s">
        <v>36</v>
      </c>
      <c r="H277" t="s">
        <v>36</v>
      </c>
      <c r="I277" t="s">
        <v>36</v>
      </c>
      <c r="J277">
        <v>13.15</v>
      </c>
    </row>
    <row r="278" spans="1:10" x14ac:dyDescent="0.3">
      <c r="A278" s="10">
        <v>44756</v>
      </c>
      <c r="B278">
        <v>5</v>
      </c>
      <c r="C278">
        <v>2616742.4300000002</v>
      </c>
      <c r="D278">
        <v>13.15</v>
      </c>
      <c r="E278">
        <v>1.0004903700000001</v>
      </c>
      <c r="F278" t="s">
        <v>36</v>
      </c>
      <c r="G278" t="s">
        <v>36</v>
      </c>
      <c r="H278" t="s">
        <v>36</v>
      </c>
      <c r="I278" t="s">
        <v>36</v>
      </c>
      <c r="J278">
        <v>13.15</v>
      </c>
    </row>
    <row r="279" spans="1:10" x14ac:dyDescent="0.3">
      <c r="A279" s="10">
        <v>44757</v>
      </c>
      <c r="B279">
        <v>5</v>
      </c>
      <c r="C279">
        <v>2606524.2999999998</v>
      </c>
      <c r="D279">
        <v>13.15</v>
      </c>
      <c r="E279">
        <v>1.0004903700000001</v>
      </c>
      <c r="F279" t="s">
        <v>36</v>
      </c>
      <c r="G279" t="s">
        <v>36</v>
      </c>
      <c r="H279" t="s">
        <v>36</v>
      </c>
      <c r="I279" t="s">
        <v>36</v>
      </c>
      <c r="J279">
        <v>13.15</v>
      </c>
    </row>
    <row r="280" spans="1:10" x14ac:dyDescent="0.3">
      <c r="A280" s="10">
        <v>44760</v>
      </c>
      <c r="B280">
        <v>5</v>
      </c>
      <c r="C280">
        <v>2569327.2200000002</v>
      </c>
      <c r="D280">
        <v>13.15</v>
      </c>
      <c r="E280">
        <v>1.0004903700000001</v>
      </c>
      <c r="F280" t="s">
        <v>36</v>
      </c>
      <c r="G280" t="s">
        <v>36</v>
      </c>
      <c r="H280" t="s">
        <v>36</v>
      </c>
      <c r="I280" t="s">
        <v>36</v>
      </c>
      <c r="J280">
        <v>13.15</v>
      </c>
    </row>
    <row r="281" spans="1:10" x14ac:dyDescent="0.3">
      <c r="A281" s="10">
        <v>44761</v>
      </c>
      <c r="B281">
        <v>4</v>
      </c>
      <c r="C281">
        <v>2500542.8199999998</v>
      </c>
      <c r="D281">
        <v>13.15</v>
      </c>
      <c r="E281">
        <v>1.0004903700000001</v>
      </c>
      <c r="F281" t="s">
        <v>36</v>
      </c>
      <c r="G281" t="s">
        <v>36</v>
      </c>
      <c r="H281" t="s">
        <v>36</v>
      </c>
      <c r="I281" t="s">
        <v>36</v>
      </c>
      <c r="J281">
        <v>13.15</v>
      </c>
    </row>
    <row r="282" spans="1:10" x14ac:dyDescent="0.3">
      <c r="A282" s="10">
        <v>44762</v>
      </c>
      <c r="B282">
        <v>5</v>
      </c>
      <c r="C282">
        <v>2387316.23</v>
      </c>
      <c r="D282">
        <v>13.15</v>
      </c>
      <c r="E282">
        <v>1.0004903700000001</v>
      </c>
      <c r="F282" t="s">
        <v>36</v>
      </c>
      <c r="G282" t="s">
        <v>36</v>
      </c>
      <c r="H282" t="s">
        <v>36</v>
      </c>
      <c r="I282" t="s">
        <v>36</v>
      </c>
      <c r="J282">
        <v>13.15</v>
      </c>
    </row>
    <row r="283" spans="1:10" x14ac:dyDescent="0.3">
      <c r="A283" s="10">
        <v>44763</v>
      </c>
      <c r="B283">
        <v>5</v>
      </c>
      <c r="C283">
        <v>2397513.4</v>
      </c>
      <c r="D283">
        <v>13.15</v>
      </c>
      <c r="E283">
        <v>1.0004903700000001</v>
      </c>
      <c r="F283" t="s">
        <v>36</v>
      </c>
      <c r="G283" t="s">
        <v>36</v>
      </c>
      <c r="H283" t="s">
        <v>36</v>
      </c>
      <c r="I283" t="s">
        <v>36</v>
      </c>
      <c r="J283">
        <v>13.15</v>
      </c>
    </row>
    <row r="284" spans="1:10" x14ac:dyDescent="0.3">
      <c r="A284" s="10">
        <v>44764</v>
      </c>
      <c r="B284">
        <v>5</v>
      </c>
      <c r="C284">
        <v>2403050.5499999998</v>
      </c>
      <c r="D284">
        <v>13.15</v>
      </c>
      <c r="E284">
        <v>1.0004903700000001</v>
      </c>
      <c r="F284" t="s">
        <v>36</v>
      </c>
      <c r="G284" t="s">
        <v>36</v>
      </c>
      <c r="H284" t="s">
        <v>36</v>
      </c>
      <c r="I284" t="s">
        <v>36</v>
      </c>
      <c r="J284">
        <v>13.15</v>
      </c>
    </row>
    <row r="285" spans="1:10" x14ac:dyDescent="0.3">
      <c r="A285" s="10">
        <v>44767</v>
      </c>
      <c r="B285">
        <v>5</v>
      </c>
      <c r="C285">
        <v>2469374.87</v>
      </c>
      <c r="D285">
        <v>13.15</v>
      </c>
      <c r="E285">
        <v>1.0004903700000001</v>
      </c>
      <c r="F285" t="s">
        <v>36</v>
      </c>
      <c r="G285" t="s">
        <v>36</v>
      </c>
      <c r="H285" t="s">
        <v>36</v>
      </c>
      <c r="I285" t="s">
        <v>36</v>
      </c>
      <c r="J285">
        <v>13.15</v>
      </c>
    </row>
    <row r="286" spans="1:10" x14ac:dyDescent="0.3">
      <c r="A286" s="10">
        <v>44768</v>
      </c>
      <c r="B286">
        <v>4</v>
      </c>
      <c r="C286">
        <v>2485667.4700000002</v>
      </c>
      <c r="D286">
        <v>13.15</v>
      </c>
      <c r="E286">
        <v>1.0004903700000001</v>
      </c>
      <c r="F286" t="s">
        <v>36</v>
      </c>
      <c r="G286" t="s">
        <v>36</v>
      </c>
      <c r="H286" t="s">
        <v>36</v>
      </c>
      <c r="I286" t="s">
        <v>36</v>
      </c>
      <c r="J286">
        <v>13.15</v>
      </c>
    </row>
    <row r="287" spans="1:10" x14ac:dyDescent="0.3">
      <c r="A287" s="10">
        <v>44769</v>
      </c>
      <c r="B287">
        <v>5</v>
      </c>
      <c r="C287">
        <v>2498159.48</v>
      </c>
      <c r="D287">
        <v>13.15</v>
      </c>
      <c r="E287">
        <v>1.0004903700000001</v>
      </c>
      <c r="F287" t="s">
        <v>36</v>
      </c>
      <c r="G287" t="s">
        <v>36</v>
      </c>
      <c r="H287" t="s">
        <v>36</v>
      </c>
      <c r="I287" t="s">
        <v>36</v>
      </c>
      <c r="J287">
        <v>13.15</v>
      </c>
    </row>
    <row r="288" spans="1:10" x14ac:dyDescent="0.3">
      <c r="A288" s="10">
        <v>44770</v>
      </c>
      <c r="B288">
        <v>5</v>
      </c>
      <c r="C288">
        <v>2485160.94</v>
      </c>
      <c r="D288">
        <v>13.15</v>
      </c>
      <c r="E288">
        <v>1.0004903700000001</v>
      </c>
      <c r="F288" t="s">
        <v>36</v>
      </c>
      <c r="G288" t="s">
        <v>36</v>
      </c>
      <c r="H288" t="s">
        <v>36</v>
      </c>
      <c r="I288" t="s">
        <v>36</v>
      </c>
      <c r="J288">
        <v>13.15</v>
      </c>
    </row>
    <row r="289" spans="1:10" x14ac:dyDescent="0.3">
      <c r="A289" s="10">
        <v>44771</v>
      </c>
      <c r="B289">
        <v>5</v>
      </c>
      <c r="C289">
        <v>2526798.86</v>
      </c>
      <c r="D289">
        <v>13.15</v>
      </c>
      <c r="E289">
        <v>1.0004903700000001</v>
      </c>
      <c r="F289" t="s">
        <v>36</v>
      </c>
      <c r="G289" t="s">
        <v>36</v>
      </c>
      <c r="H289" t="s">
        <v>36</v>
      </c>
      <c r="I289" t="s">
        <v>36</v>
      </c>
      <c r="J289">
        <v>13.15</v>
      </c>
    </row>
    <row r="290" spans="1:10" x14ac:dyDescent="0.3">
      <c r="A290" s="10">
        <v>44774</v>
      </c>
      <c r="B290">
        <v>4</v>
      </c>
      <c r="C290">
        <v>2560708.17</v>
      </c>
      <c r="D290">
        <v>13.15</v>
      </c>
      <c r="E290">
        <v>1.0004903700000001</v>
      </c>
      <c r="F290" t="s">
        <v>36</v>
      </c>
      <c r="G290" t="s">
        <v>36</v>
      </c>
      <c r="H290" t="s">
        <v>36</v>
      </c>
      <c r="I290" t="s">
        <v>36</v>
      </c>
      <c r="J290">
        <v>13.15</v>
      </c>
    </row>
    <row r="291" spans="1:10" x14ac:dyDescent="0.3">
      <c r="A291" s="10">
        <v>44775</v>
      </c>
      <c r="B291">
        <v>6</v>
      </c>
      <c r="C291">
        <v>2874686.21</v>
      </c>
      <c r="D291">
        <v>13.15</v>
      </c>
      <c r="E291">
        <v>1.0004903700000001</v>
      </c>
      <c r="F291" t="s">
        <v>36</v>
      </c>
      <c r="G291" t="s">
        <v>36</v>
      </c>
      <c r="H291" t="s">
        <v>36</v>
      </c>
      <c r="I291" t="s">
        <v>36</v>
      </c>
      <c r="J291">
        <v>13.15</v>
      </c>
    </row>
    <row r="292" spans="1:10" x14ac:dyDescent="0.3">
      <c r="A292" s="10">
        <v>44776</v>
      </c>
      <c r="B292">
        <v>6</v>
      </c>
      <c r="C292">
        <v>3074581.66</v>
      </c>
      <c r="D292">
        <v>13.15</v>
      </c>
      <c r="E292">
        <v>1.0004903700000001</v>
      </c>
      <c r="F292" t="s">
        <v>36</v>
      </c>
      <c r="G292" t="s">
        <v>36</v>
      </c>
      <c r="H292" t="s">
        <v>36</v>
      </c>
      <c r="I292" t="s">
        <v>36</v>
      </c>
      <c r="J292">
        <v>13.15</v>
      </c>
    </row>
    <row r="293" spans="1:10" x14ac:dyDescent="0.3">
      <c r="A293" s="10">
        <v>44777</v>
      </c>
      <c r="B293">
        <v>5</v>
      </c>
      <c r="C293">
        <v>3112620.9</v>
      </c>
      <c r="D293">
        <v>13.65</v>
      </c>
      <c r="E293">
        <v>1.00050788</v>
      </c>
      <c r="F293" t="s">
        <v>36</v>
      </c>
      <c r="G293" t="s">
        <v>36</v>
      </c>
      <c r="H293" t="s">
        <v>36</v>
      </c>
      <c r="I293" t="s">
        <v>36</v>
      </c>
      <c r="J293">
        <v>13.65</v>
      </c>
    </row>
    <row r="294" spans="1:10" x14ac:dyDescent="0.3">
      <c r="A294" s="10">
        <v>44778</v>
      </c>
      <c r="B294">
        <v>5</v>
      </c>
      <c r="C294">
        <v>2949547.73</v>
      </c>
      <c r="D294">
        <v>13.65</v>
      </c>
      <c r="E294">
        <v>1.00050788</v>
      </c>
      <c r="F294" t="s">
        <v>36</v>
      </c>
      <c r="G294" t="s">
        <v>36</v>
      </c>
      <c r="H294" t="s">
        <v>36</v>
      </c>
      <c r="I294" t="s">
        <v>36</v>
      </c>
      <c r="J294">
        <v>13.65</v>
      </c>
    </row>
    <row r="295" spans="1:10" x14ac:dyDescent="0.3">
      <c r="A295" s="10">
        <v>44781</v>
      </c>
      <c r="B295">
        <v>5</v>
      </c>
      <c r="C295">
        <v>2917858.76</v>
      </c>
      <c r="D295">
        <v>13.65</v>
      </c>
      <c r="E295">
        <v>1.00050788</v>
      </c>
      <c r="F295" t="s">
        <v>36</v>
      </c>
      <c r="G295" t="s">
        <v>36</v>
      </c>
      <c r="H295" t="s">
        <v>36</v>
      </c>
      <c r="I295" t="s">
        <v>36</v>
      </c>
      <c r="J295">
        <v>13.65</v>
      </c>
    </row>
    <row r="296" spans="1:10" x14ac:dyDescent="0.3">
      <c r="A296" s="10">
        <v>44782</v>
      </c>
      <c r="B296">
        <v>5</v>
      </c>
      <c r="C296">
        <v>3004646.49</v>
      </c>
      <c r="D296">
        <v>13.65</v>
      </c>
      <c r="E296">
        <v>1.00050788</v>
      </c>
      <c r="F296" t="s">
        <v>36</v>
      </c>
      <c r="G296" t="s">
        <v>36</v>
      </c>
      <c r="H296" t="s">
        <v>36</v>
      </c>
      <c r="I296" t="s">
        <v>36</v>
      </c>
      <c r="J296">
        <v>13.65</v>
      </c>
    </row>
    <row r="297" spans="1:10" x14ac:dyDescent="0.3">
      <c r="A297" s="10">
        <v>44783</v>
      </c>
      <c r="B297">
        <v>6</v>
      </c>
      <c r="C297">
        <v>2971660.01</v>
      </c>
      <c r="D297">
        <v>13.65</v>
      </c>
      <c r="E297">
        <v>1.00050788</v>
      </c>
      <c r="F297" t="s">
        <v>36</v>
      </c>
      <c r="G297" t="s">
        <v>36</v>
      </c>
      <c r="H297" t="s">
        <v>36</v>
      </c>
      <c r="I297" t="s">
        <v>36</v>
      </c>
      <c r="J297">
        <v>13.65</v>
      </c>
    </row>
    <row r="298" spans="1:10" x14ac:dyDescent="0.3">
      <c r="A298" s="10">
        <v>44784</v>
      </c>
      <c r="B298">
        <v>5</v>
      </c>
      <c r="C298">
        <v>2997864.59</v>
      </c>
      <c r="D298">
        <v>13.65</v>
      </c>
      <c r="E298">
        <v>1.00050788</v>
      </c>
      <c r="F298" t="s">
        <v>36</v>
      </c>
      <c r="G298" t="s">
        <v>36</v>
      </c>
      <c r="H298" t="s">
        <v>36</v>
      </c>
      <c r="I298" t="s">
        <v>36</v>
      </c>
      <c r="J298">
        <v>13.65</v>
      </c>
    </row>
    <row r="299" spans="1:10" x14ac:dyDescent="0.3">
      <c r="A299" s="10">
        <v>44785</v>
      </c>
      <c r="B299">
        <v>5</v>
      </c>
      <c r="C299">
        <v>2956384.45</v>
      </c>
      <c r="D299">
        <v>13.65</v>
      </c>
      <c r="E299">
        <v>1.00050788</v>
      </c>
      <c r="F299" t="s">
        <v>36</v>
      </c>
      <c r="G299" t="s">
        <v>36</v>
      </c>
      <c r="H299" t="s">
        <v>36</v>
      </c>
      <c r="I299" t="s">
        <v>36</v>
      </c>
      <c r="J299">
        <v>13.65</v>
      </c>
    </row>
    <row r="300" spans="1:10" x14ac:dyDescent="0.3">
      <c r="A300" s="10">
        <v>44788</v>
      </c>
      <c r="B300">
        <v>5</v>
      </c>
      <c r="C300">
        <v>2857127.46</v>
      </c>
      <c r="D300">
        <v>13.65</v>
      </c>
      <c r="E300">
        <v>1.00050788</v>
      </c>
      <c r="F300" t="s">
        <v>36</v>
      </c>
      <c r="G300" t="s">
        <v>36</v>
      </c>
      <c r="H300" t="s">
        <v>36</v>
      </c>
      <c r="I300" t="s">
        <v>36</v>
      </c>
      <c r="J300">
        <v>13.65</v>
      </c>
    </row>
    <row r="301" spans="1:10" x14ac:dyDescent="0.3">
      <c r="A301" s="10">
        <v>44789</v>
      </c>
      <c r="B301">
        <v>5</v>
      </c>
      <c r="C301">
        <v>2914611.3</v>
      </c>
      <c r="D301">
        <v>13.65</v>
      </c>
      <c r="E301">
        <v>1.00050788</v>
      </c>
      <c r="F301" t="s">
        <v>36</v>
      </c>
      <c r="G301" t="s">
        <v>36</v>
      </c>
      <c r="H301" t="s">
        <v>36</v>
      </c>
      <c r="I301" t="s">
        <v>36</v>
      </c>
      <c r="J301">
        <v>13.65</v>
      </c>
    </row>
    <row r="302" spans="1:10" x14ac:dyDescent="0.3">
      <c r="A302" s="10">
        <v>44790</v>
      </c>
      <c r="B302">
        <v>5</v>
      </c>
      <c r="C302">
        <v>2825145.41</v>
      </c>
      <c r="D302">
        <v>13.65</v>
      </c>
      <c r="E302">
        <v>1.00050788</v>
      </c>
      <c r="F302" t="s">
        <v>36</v>
      </c>
      <c r="G302" t="s">
        <v>36</v>
      </c>
      <c r="H302" t="s">
        <v>36</v>
      </c>
      <c r="I302" t="s">
        <v>36</v>
      </c>
      <c r="J302">
        <v>13.65</v>
      </c>
    </row>
    <row r="303" spans="1:10" x14ac:dyDescent="0.3">
      <c r="A303" s="10">
        <v>44791</v>
      </c>
      <c r="B303">
        <v>6</v>
      </c>
      <c r="C303">
        <v>2801066.66</v>
      </c>
      <c r="D303">
        <v>13.65</v>
      </c>
      <c r="E303">
        <v>1.00050788</v>
      </c>
      <c r="F303" t="s">
        <v>36</v>
      </c>
      <c r="G303" t="s">
        <v>36</v>
      </c>
      <c r="H303" t="s">
        <v>36</v>
      </c>
      <c r="I303" t="s">
        <v>36</v>
      </c>
      <c r="J303">
        <v>13.65</v>
      </c>
    </row>
    <row r="304" spans="1:10" x14ac:dyDescent="0.3">
      <c r="A304" s="10">
        <v>44792</v>
      </c>
      <c r="B304">
        <v>5</v>
      </c>
      <c r="C304">
        <v>2714399.36</v>
      </c>
      <c r="D304">
        <v>13.65</v>
      </c>
      <c r="E304">
        <v>1.00050788</v>
      </c>
      <c r="F304" t="s">
        <v>36</v>
      </c>
      <c r="G304" t="s">
        <v>36</v>
      </c>
      <c r="H304" t="s">
        <v>36</v>
      </c>
      <c r="I304" t="s">
        <v>36</v>
      </c>
      <c r="J304">
        <v>13.65</v>
      </c>
    </row>
    <row r="305" spans="1:10" x14ac:dyDescent="0.3">
      <c r="A305" s="10">
        <v>44795</v>
      </c>
      <c r="B305">
        <v>5</v>
      </c>
      <c r="C305">
        <v>2701726.03</v>
      </c>
      <c r="D305">
        <v>13.65</v>
      </c>
      <c r="E305">
        <v>1.00050788</v>
      </c>
      <c r="F305" t="s">
        <v>36</v>
      </c>
      <c r="G305" t="s">
        <v>36</v>
      </c>
      <c r="H305" t="s">
        <v>36</v>
      </c>
      <c r="I305" t="s">
        <v>36</v>
      </c>
      <c r="J305">
        <v>13.65</v>
      </c>
    </row>
    <row r="306" spans="1:10" x14ac:dyDescent="0.3">
      <c r="A306" s="10">
        <v>44796</v>
      </c>
      <c r="B306">
        <v>5</v>
      </c>
      <c r="C306">
        <v>2626886.7999999998</v>
      </c>
      <c r="D306">
        <v>13.65</v>
      </c>
      <c r="E306">
        <v>1.00050788</v>
      </c>
      <c r="F306" t="s">
        <v>36</v>
      </c>
      <c r="G306" t="s">
        <v>36</v>
      </c>
      <c r="H306" t="s">
        <v>36</v>
      </c>
      <c r="I306" t="s">
        <v>36</v>
      </c>
      <c r="J306">
        <v>13.65</v>
      </c>
    </row>
    <row r="307" spans="1:10" x14ac:dyDescent="0.3">
      <c r="A307" s="10">
        <v>44797</v>
      </c>
      <c r="B307">
        <v>5</v>
      </c>
      <c r="C307">
        <v>2601874.6</v>
      </c>
      <c r="D307">
        <v>13.65</v>
      </c>
      <c r="E307">
        <v>1.00050788</v>
      </c>
      <c r="F307" t="s">
        <v>36</v>
      </c>
      <c r="G307" t="s">
        <v>36</v>
      </c>
      <c r="H307" t="s">
        <v>36</v>
      </c>
      <c r="I307" t="s">
        <v>36</v>
      </c>
      <c r="J307">
        <v>13.65</v>
      </c>
    </row>
    <row r="308" spans="1:10" x14ac:dyDescent="0.3">
      <c r="A308" s="10">
        <v>44798</v>
      </c>
      <c r="B308">
        <v>5</v>
      </c>
      <c r="C308">
        <v>2552547.36</v>
      </c>
      <c r="D308">
        <v>13.65</v>
      </c>
      <c r="E308">
        <v>1.00050788</v>
      </c>
      <c r="F308" t="s">
        <v>36</v>
      </c>
      <c r="G308" t="s">
        <v>36</v>
      </c>
      <c r="H308" t="s">
        <v>36</v>
      </c>
      <c r="I308" t="s">
        <v>36</v>
      </c>
      <c r="J308">
        <v>13.65</v>
      </c>
    </row>
    <row r="309" spans="1:10" x14ac:dyDescent="0.3">
      <c r="A309" s="10">
        <v>44799</v>
      </c>
      <c r="B309">
        <v>4</v>
      </c>
      <c r="C309">
        <v>2491041.88</v>
      </c>
      <c r="D309">
        <v>13.65</v>
      </c>
      <c r="E309">
        <v>1.00050788</v>
      </c>
      <c r="F309" t="s">
        <v>36</v>
      </c>
      <c r="G309" t="s">
        <v>36</v>
      </c>
      <c r="H309" t="s">
        <v>36</v>
      </c>
      <c r="I309" t="s">
        <v>36</v>
      </c>
      <c r="J309">
        <v>13.65</v>
      </c>
    </row>
    <row r="310" spans="1:10" x14ac:dyDescent="0.3">
      <c r="A310" s="10">
        <v>44802</v>
      </c>
      <c r="B310">
        <v>5</v>
      </c>
      <c r="C310">
        <v>2456206.6800000002</v>
      </c>
      <c r="D310">
        <v>13.65</v>
      </c>
      <c r="E310">
        <v>1.00050788</v>
      </c>
      <c r="F310" t="s">
        <v>36</v>
      </c>
      <c r="G310" t="s">
        <v>36</v>
      </c>
      <c r="H310" t="s">
        <v>36</v>
      </c>
      <c r="I310" t="s">
        <v>36</v>
      </c>
      <c r="J310">
        <v>13.65</v>
      </c>
    </row>
    <row r="311" spans="1:10" x14ac:dyDescent="0.3">
      <c r="A311" s="10">
        <v>44803</v>
      </c>
      <c r="B311">
        <v>5</v>
      </c>
      <c r="C311">
        <v>2463244.7400000002</v>
      </c>
      <c r="D311">
        <v>13.65</v>
      </c>
      <c r="E311">
        <v>1.00050788</v>
      </c>
      <c r="F311" t="s">
        <v>36</v>
      </c>
      <c r="G311" t="s">
        <v>36</v>
      </c>
      <c r="H311" t="s">
        <v>36</v>
      </c>
      <c r="I311" t="s">
        <v>36</v>
      </c>
      <c r="J311">
        <v>13.65</v>
      </c>
    </row>
    <row r="312" spans="1:10" x14ac:dyDescent="0.3">
      <c r="A312" s="10">
        <v>44804</v>
      </c>
      <c r="B312">
        <v>5</v>
      </c>
      <c r="C312">
        <v>2464247.25</v>
      </c>
      <c r="D312">
        <v>13.65</v>
      </c>
      <c r="E312">
        <v>1.00050788</v>
      </c>
      <c r="F312" t="s">
        <v>36</v>
      </c>
      <c r="G312" t="s">
        <v>36</v>
      </c>
      <c r="H312" t="s">
        <v>36</v>
      </c>
      <c r="I312" t="s">
        <v>36</v>
      </c>
      <c r="J312">
        <v>13.65</v>
      </c>
    </row>
    <row r="313" spans="1:10" x14ac:dyDescent="0.3">
      <c r="A313" s="10">
        <v>44805</v>
      </c>
      <c r="B313">
        <v>4</v>
      </c>
      <c r="C313">
        <v>2455317.16</v>
      </c>
      <c r="D313">
        <v>13.65</v>
      </c>
      <c r="E313">
        <v>1.00050788</v>
      </c>
      <c r="F313" t="s">
        <v>36</v>
      </c>
      <c r="G313" t="s">
        <v>36</v>
      </c>
      <c r="H313" t="s">
        <v>36</v>
      </c>
      <c r="I313" t="s">
        <v>36</v>
      </c>
      <c r="J313">
        <v>13.65</v>
      </c>
    </row>
    <row r="314" spans="1:10" x14ac:dyDescent="0.3">
      <c r="A314" s="10">
        <v>44806</v>
      </c>
      <c r="B314">
        <v>5</v>
      </c>
      <c r="C314">
        <v>2706861.23</v>
      </c>
      <c r="D314">
        <v>13.65</v>
      </c>
      <c r="E314">
        <v>1.00050788</v>
      </c>
      <c r="F314" t="s">
        <v>36</v>
      </c>
      <c r="G314" t="s">
        <v>36</v>
      </c>
      <c r="H314" t="s">
        <v>36</v>
      </c>
      <c r="I314" t="s">
        <v>36</v>
      </c>
      <c r="J314">
        <v>13.65</v>
      </c>
    </row>
    <row r="315" spans="1:10" x14ac:dyDescent="0.3">
      <c r="A315" s="10">
        <v>44809</v>
      </c>
      <c r="B315">
        <v>4</v>
      </c>
      <c r="C315">
        <v>2856554.51</v>
      </c>
      <c r="D315">
        <v>13.65</v>
      </c>
      <c r="E315">
        <v>1.00050788</v>
      </c>
      <c r="F315" t="s">
        <v>36</v>
      </c>
      <c r="G315" t="s">
        <v>36</v>
      </c>
      <c r="H315" t="s">
        <v>36</v>
      </c>
      <c r="I315" t="s">
        <v>36</v>
      </c>
      <c r="J315">
        <v>13.65</v>
      </c>
    </row>
    <row r="316" spans="1:10" x14ac:dyDescent="0.3">
      <c r="A316" s="10">
        <v>44810</v>
      </c>
      <c r="B316">
        <v>5</v>
      </c>
      <c r="C316">
        <v>2856382.78</v>
      </c>
      <c r="D316">
        <v>13.65</v>
      </c>
      <c r="E316">
        <v>1.00050788</v>
      </c>
      <c r="F316" t="s">
        <v>36</v>
      </c>
      <c r="G316" t="s">
        <v>36</v>
      </c>
      <c r="H316" t="s">
        <v>36</v>
      </c>
      <c r="I316" t="s">
        <v>36</v>
      </c>
      <c r="J316">
        <v>13.65</v>
      </c>
    </row>
    <row r="317" spans="1:10" x14ac:dyDescent="0.3">
      <c r="A317" s="10">
        <v>44812</v>
      </c>
      <c r="B317">
        <v>6</v>
      </c>
      <c r="C317">
        <v>2724197.87</v>
      </c>
      <c r="D317">
        <v>13.65</v>
      </c>
      <c r="E317">
        <v>1.00050788</v>
      </c>
      <c r="F317" t="s">
        <v>36</v>
      </c>
      <c r="G317" t="s">
        <v>36</v>
      </c>
      <c r="H317" t="s">
        <v>36</v>
      </c>
      <c r="I317" t="s">
        <v>36</v>
      </c>
      <c r="J317">
        <v>13.65</v>
      </c>
    </row>
    <row r="318" spans="1:10" x14ac:dyDescent="0.3">
      <c r="A318" s="10">
        <v>44813</v>
      </c>
      <c r="B318">
        <v>6</v>
      </c>
      <c r="C318">
        <v>2697438.82</v>
      </c>
      <c r="D318">
        <v>13.65</v>
      </c>
      <c r="E318">
        <v>1.00050788</v>
      </c>
      <c r="F318" t="s">
        <v>36</v>
      </c>
      <c r="G318" t="s">
        <v>36</v>
      </c>
      <c r="H318" t="s">
        <v>36</v>
      </c>
      <c r="I318" t="s">
        <v>36</v>
      </c>
      <c r="J318">
        <v>13.65</v>
      </c>
    </row>
    <row r="319" spans="1:10" x14ac:dyDescent="0.3">
      <c r="A319" s="10">
        <v>44816</v>
      </c>
      <c r="B319">
        <v>5</v>
      </c>
      <c r="C319">
        <v>2673403.16</v>
      </c>
      <c r="D319">
        <v>13.65</v>
      </c>
      <c r="E319">
        <v>1.00050788</v>
      </c>
      <c r="F319" t="s">
        <v>36</v>
      </c>
      <c r="G319" t="s">
        <v>36</v>
      </c>
      <c r="H319" t="s">
        <v>36</v>
      </c>
      <c r="I319" t="s">
        <v>36</v>
      </c>
      <c r="J319">
        <v>13.65</v>
      </c>
    </row>
    <row r="320" spans="1:10" x14ac:dyDescent="0.3">
      <c r="A320" s="10">
        <v>44817</v>
      </c>
      <c r="B320">
        <v>4</v>
      </c>
      <c r="C320">
        <v>2624876.73</v>
      </c>
      <c r="D320">
        <v>13.65</v>
      </c>
      <c r="E320">
        <v>1.00050788</v>
      </c>
      <c r="F320" t="s">
        <v>36</v>
      </c>
      <c r="G320" t="s">
        <v>36</v>
      </c>
      <c r="H320" t="s">
        <v>36</v>
      </c>
      <c r="I320" t="s">
        <v>36</v>
      </c>
      <c r="J320">
        <v>13.65</v>
      </c>
    </row>
    <row r="321" spans="1:10" x14ac:dyDescent="0.3">
      <c r="A321" s="10">
        <v>44818</v>
      </c>
      <c r="B321">
        <v>6</v>
      </c>
      <c r="C321">
        <v>2529950.46</v>
      </c>
      <c r="D321">
        <v>13.65</v>
      </c>
      <c r="E321">
        <v>1.00050788</v>
      </c>
      <c r="F321" t="s">
        <v>36</v>
      </c>
      <c r="G321" t="s">
        <v>36</v>
      </c>
      <c r="H321" t="s">
        <v>36</v>
      </c>
      <c r="I321" t="s">
        <v>36</v>
      </c>
      <c r="J321">
        <v>13.65</v>
      </c>
    </row>
    <row r="322" spans="1:10" x14ac:dyDescent="0.3">
      <c r="A322" s="10">
        <v>44819</v>
      </c>
      <c r="B322">
        <v>5</v>
      </c>
      <c r="C322">
        <v>2504205.0499999998</v>
      </c>
      <c r="D322">
        <v>13.65</v>
      </c>
      <c r="E322">
        <v>1.00050788</v>
      </c>
      <c r="F322" t="s">
        <v>36</v>
      </c>
      <c r="G322" t="s">
        <v>36</v>
      </c>
      <c r="H322" t="s">
        <v>36</v>
      </c>
      <c r="I322" t="s">
        <v>36</v>
      </c>
      <c r="J322">
        <v>13.65</v>
      </c>
    </row>
    <row r="323" spans="1:10" x14ac:dyDescent="0.3">
      <c r="A323" s="10">
        <v>44820</v>
      </c>
      <c r="B323">
        <v>5</v>
      </c>
      <c r="C323">
        <v>2535811.83</v>
      </c>
      <c r="D323">
        <v>13.65</v>
      </c>
      <c r="E323">
        <v>1.00050788</v>
      </c>
      <c r="F323" t="s">
        <v>36</v>
      </c>
      <c r="G323" t="s">
        <v>36</v>
      </c>
      <c r="H323" t="s">
        <v>36</v>
      </c>
      <c r="I323" t="s">
        <v>36</v>
      </c>
      <c r="J323">
        <v>13.65</v>
      </c>
    </row>
    <row r="324" spans="1:10" x14ac:dyDescent="0.3">
      <c r="A324" s="10">
        <v>44823</v>
      </c>
      <c r="B324">
        <v>4</v>
      </c>
      <c r="C324">
        <v>2470021.89</v>
      </c>
      <c r="D324">
        <v>13.65</v>
      </c>
      <c r="E324">
        <v>1.00050788</v>
      </c>
      <c r="F324" t="s">
        <v>36</v>
      </c>
      <c r="G324" t="s">
        <v>36</v>
      </c>
      <c r="H324" t="s">
        <v>36</v>
      </c>
      <c r="I324" t="s">
        <v>36</v>
      </c>
      <c r="J324">
        <v>13.65</v>
      </c>
    </row>
    <row r="325" spans="1:10" x14ac:dyDescent="0.3">
      <c r="A325" s="10">
        <v>44824</v>
      </c>
      <c r="B325">
        <v>5</v>
      </c>
      <c r="C325">
        <v>2416059.66</v>
      </c>
      <c r="D325">
        <v>13.65</v>
      </c>
      <c r="E325">
        <v>1.00050788</v>
      </c>
      <c r="F325" t="s">
        <v>36</v>
      </c>
      <c r="G325" t="s">
        <v>36</v>
      </c>
      <c r="H325" t="s">
        <v>36</v>
      </c>
      <c r="I325" t="s">
        <v>36</v>
      </c>
      <c r="J325">
        <v>13.65</v>
      </c>
    </row>
    <row r="326" spans="1:10" x14ac:dyDescent="0.3">
      <c r="A326" s="10">
        <v>44825</v>
      </c>
      <c r="B326">
        <v>5</v>
      </c>
      <c r="C326">
        <v>2380970.25</v>
      </c>
      <c r="D326">
        <v>13.65</v>
      </c>
      <c r="E326">
        <v>1.00050788</v>
      </c>
      <c r="F326" t="s">
        <v>36</v>
      </c>
      <c r="G326" t="s">
        <v>36</v>
      </c>
      <c r="H326" t="s">
        <v>36</v>
      </c>
      <c r="I326" t="s">
        <v>36</v>
      </c>
      <c r="J326">
        <v>13.65</v>
      </c>
    </row>
    <row r="327" spans="1:10" x14ac:dyDescent="0.3">
      <c r="A327" s="10">
        <v>44826</v>
      </c>
      <c r="B327">
        <v>4</v>
      </c>
      <c r="C327">
        <v>2350725.0499999998</v>
      </c>
      <c r="D327">
        <v>13.65</v>
      </c>
      <c r="E327">
        <v>1.00050788</v>
      </c>
      <c r="F327" t="s">
        <v>36</v>
      </c>
      <c r="G327" t="s">
        <v>36</v>
      </c>
      <c r="H327" t="s">
        <v>36</v>
      </c>
      <c r="I327" t="s">
        <v>36</v>
      </c>
      <c r="J327">
        <v>13.65</v>
      </c>
    </row>
    <row r="328" spans="1:10" x14ac:dyDescent="0.3">
      <c r="A328" s="10">
        <v>44827</v>
      </c>
      <c r="B328">
        <v>5</v>
      </c>
      <c r="C328">
        <v>2263738.9300000002</v>
      </c>
      <c r="D328">
        <v>13.65</v>
      </c>
      <c r="E328">
        <v>1.00050788</v>
      </c>
      <c r="F328" t="s">
        <v>36</v>
      </c>
      <c r="G328" t="s">
        <v>36</v>
      </c>
      <c r="H328" t="s">
        <v>36</v>
      </c>
      <c r="I328" t="s">
        <v>36</v>
      </c>
      <c r="J328">
        <v>13.65</v>
      </c>
    </row>
    <row r="329" spans="1:10" x14ac:dyDescent="0.3">
      <c r="A329" s="10">
        <v>44830</v>
      </c>
      <c r="B329">
        <v>4</v>
      </c>
      <c r="C329">
        <v>2274122.79</v>
      </c>
      <c r="D329">
        <v>13.65</v>
      </c>
      <c r="E329">
        <v>1.00050788</v>
      </c>
      <c r="F329" t="s">
        <v>36</v>
      </c>
      <c r="G329" t="s">
        <v>36</v>
      </c>
      <c r="H329" t="s">
        <v>36</v>
      </c>
      <c r="I329" t="s">
        <v>36</v>
      </c>
      <c r="J329">
        <v>13.65</v>
      </c>
    </row>
    <row r="330" spans="1:10" x14ac:dyDescent="0.3">
      <c r="A330" s="10">
        <v>44831</v>
      </c>
      <c r="B330">
        <v>3</v>
      </c>
      <c r="C330">
        <v>2195234.7000000002</v>
      </c>
      <c r="D330">
        <v>13.65</v>
      </c>
      <c r="E330">
        <v>1.00050788</v>
      </c>
      <c r="F330" t="s">
        <v>36</v>
      </c>
      <c r="G330" t="s">
        <v>36</v>
      </c>
      <c r="H330" t="s">
        <v>36</v>
      </c>
      <c r="I330" t="s">
        <v>36</v>
      </c>
      <c r="J330">
        <v>13.65</v>
      </c>
    </row>
    <row r="331" spans="1:10" x14ac:dyDescent="0.3">
      <c r="A331" s="10">
        <v>44832</v>
      </c>
      <c r="B331">
        <v>5</v>
      </c>
      <c r="C331">
        <v>2346371.85</v>
      </c>
      <c r="D331">
        <v>13.65</v>
      </c>
      <c r="E331">
        <v>1.00050788</v>
      </c>
      <c r="F331" t="s">
        <v>36</v>
      </c>
      <c r="G331" t="s">
        <v>36</v>
      </c>
      <c r="H331" t="s">
        <v>36</v>
      </c>
      <c r="I331" t="s">
        <v>36</v>
      </c>
      <c r="J331">
        <v>13.65</v>
      </c>
    </row>
    <row r="332" spans="1:10" x14ac:dyDescent="0.3">
      <c r="A332" s="10">
        <v>44833</v>
      </c>
      <c r="B332">
        <v>4</v>
      </c>
      <c r="C332">
        <v>2199187.12</v>
      </c>
      <c r="D332">
        <v>13.65</v>
      </c>
      <c r="E332">
        <v>1.00050788</v>
      </c>
      <c r="F332" t="s">
        <v>36</v>
      </c>
      <c r="G332" t="s">
        <v>36</v>
      </c>
      <c r="H332" t="s">
        <v>36</v>
      </c>
      <c r="I332" t="s">
        <v>36</v>
      </c>
      <c r="J332">
        <v>13.65</v>
      </c>
    </row>
    <row r="333" spans="1:10" x14ac:dyDescent="0.3">
      <c r="A333" s="10">
        <v>44834</v>
      </c>
      <c r="B333">
        <v>4</v>
      </c>
      <c r="C333">
        <v>2170762.0699999998</v>
      </c>
      <c r="D333">
        <v>13.65</v>
      </c>
      <c r="E333">
        <v>1.00050788</v>
      </c>
      <c r="F333" t="s">
        <v>36</v>
      </c>
      <c r="G333" t="s">
        <v>36</v>
      </c>
      <c r="H333" t="s">
        <v>36</v>
      </c>
      <c r="I333" t="s">
        <v>36</v>
      </c>
      <c r="J333">
        <v>13.65</v>
      </c>
    </row>
    <row r="334" spans="1:10" x14ac:dyDescent="0.3">
      <c r="A334" s="10">
        <v>44837</v>
      </c>
      <c r="B334">
        <v>5</v>
      </c>
      <c r="C334">
        <v>2200303.88</v>
      </c>
      <c r="D334">
        <v>13.65</v>
      </c>
      <c r="E334">
        <v>1.00050788</v>
      </c>
      <c r="F334" t="s">
        <v>36</v>
      </c>
      <c r="G334" t="s">
        <v>36</v>
      </c>
      <c r="H334" t="s">
        <v>36</v>
      </c>
      <c r="I334" t="s">
        <v>36</v>
      </c>
      <c r="J334">
        <v>13.65</v>
      </c>
    </row>
    <row r="335" spans="1:10" x14ac:dyDescent="0.3">
      <c r="A335" s="10">
        <v>44838</v>
      </c>
      <c r="B335">
        <v>5</v>
      </c>
      <c r="C335">
        <v>2440903.3199999998</v>
      </c>
      <c r="D335">
        <v>13.65</v>
      </c>
      <c r="E335">
        <v>1.00050788</v>
      </c>
      <c r="F335" t="s">
        <v>36</v>
      </c>
      <c r="G335" t="s">
        <v>36</v>
      </c>
      <c r="H335" t="s">
        <v>36</v>
      </c>
      <c r="I335" t="s">
        <v>36</v>
      </c>
      <c r="J335">
        <v>13.65</v>
      </c>
    </row>
    <row r="336" spans="1:10" x14ac:dyDescent="0.3">
      <c r="A336" s="10">
        <v>44839</v>
      </c>
      <c r="B336">
        <v>5</v>
      </c>
      <c r="C336">
        <v>2626968.58</v>
      </c>
      <c r="D336">
        <v>13.65</v>
      </c>
      <c r="E336">
        <v>1.00050788</v>
      </c>
      <c r="F336" t="s">
        <v>36</v>
      </c>
      <c r="G336" t="s">
        <v>36</v>
      </c>
      <c r="H336" t="s">
        <v>36</v>
      </c>
      <c r="I336" t="s">
        <v>36</v>
      </c>
      <c r="J336">
        <v>13.65</v>
      </c>
    </row>
    <row r="337" spans="1:10" x14ac:dyDescent="0.3">
      <c r="A337" s="10">
        <v>44840</v>
      </c>
      <c r="B337">
        <v>4</v>
      </c>
      <c r="C337">
        <v>2651424.16</v>
      </c>
      <c r="D337">
        <v>13.65</v>
      </c>
      <c r="E337">
        <v>1.00050788</v>
      </c>
      <c r="F337" t="s">
        <v>36</v>
      </c>
      <c r="G337" t="s">
        <v>36</v>
      </c>
      <c r="H337" t="s">
        <v>36</v>
      </c>
      <c r="I337" t="s">
        <v>36</v>
      </c>
      <c r="J337">
        <v>13.65</v>
      </c>
    </row>
    <row r="338" spans="1:10" x14ac:dyDescent="0.3">
      <c r="A338" s="10">
        <v>44841</v>
      </c>
      <c r="B338">
        <v>4</v>
      </c>
      <c r="C338">
        <v>2623487.4300000002</v>
      </c>
      <c r="D338">
        <v>13.65</v>
      </c>
      <c r="E338">
        <v>1.00050788</v>
      </c>
      <c r="F338" t="s">
        <v>36</v>
      </c>
      <c r="G338" t="s">
        <v>36</v>
      </c>
      <c r="H338" t="s">
        <v>36</v>
      </c>
      <c r="I338" t="s">
        <v>36</v>
      </c>
      <c r="J338">
        <v>13.65</v>
      </c>
    </row>
    <row r="339" spans="1:10" x14ac:dyDescent="0.3">
      <c r="A339" s="10">
        <v>44844</v>
      </c>
      <c r="B339">
        <v>6</v>
      </c>
      <c r="C339">
        <v>2609374.67</v>
      </c>
      <c r="D339">
        <v>13.65</v>
      </c>
      <c r="E339">
        <v>1.00050788</v>
      </c>
      <c r="F339" t="s">
        <v>36</v>
      </c>
      <c r="G339" t="s">
        <v>36</v>
      </c>
      <c r="H339" t="s">
        <v>36</v>
      </c>
      <c r="I339" t="s">
        <v>36</v>
      </c>
      <c r="J339">
        <v>13.65</v>
      </c>
    </row>
    <row r="340" spans="1:10" x14ac:dyDescent="0.3">
      <c r="A340" s="10">
        <v>44845</v>
      </c>
      <c r="B340">
        <v>3</v>
      </c>
      <c r="C340">
        <v>2403870.23</v>
      </c>
      <c r="D340">
        <v>13.65</v>
      </c>
      <c r="E340">
        <v>1.00050788</v>
      </c>
      <c r="F340" t="s">
        <v>36</v>
      </c>
      <c r="G340" t="s">
        <v>36</v>
      </c>
      <c r="H340" t="s">
        <v>36</v>
      </c>
      <c r="I340" t="s">
        <v>36</v>
      </c>
      <c r="J340">
        <v>13.65</v>
      </c>
    </row>
    <row r="341" spans="1:10" x14ac:dyDescent="0.3">
      <c r="A341" s="10">
        <v>44847</v>
      </c>
      <c r="B341">
        <v>4</v>
      </c>
      <c r="C341">
        <v>2332533.5299999998</v>
      </c>
      <c r="D341">
        <v>13.65</v>
      </c>
      <c r="E341">
        <v>1.00050788</v>
      </c>
      <c r="F341" t="s">
        <v>36</v>
      </c>
      <c r="G341" t="s">
        <v>36</v>
      </c>
      <c r="H341" t="s">
        <v>36</v>
      </c>
      <c r="I341" t="s">
        <v>36</v>
      </c>
      <c r="J341">
        <v>13.65</v>
      </c>
    </row>
    <row r="342" spans="1:10" x14ac:dyDescent="0.3">
      <c r="A342" s="10">
        <v>44848</v>
      </c>
      <c r="B342">
        <v>5</v>
      </c>
      <c r="C342">
        <v>2334740.77</v>
      </c>
      <c r="D342">
        <v>13.65</v>
      </c>
      <c r="E342">
        <v>1.00050788</v>
      </c>
      <c r="F342" t="s">
        <v>36</v>
      </c>
      <c r="G342" t="s">
        <v>36</v>
      </c>
      <c r="H342" t="s">
        <v>36</v>
      </c>
      <c r="I342" t="s">
        <v>36</v>
      </c>
      <c r="J342">
        <v>13.65</v>
      </c>
    </row>
    <row r="343" spans="1:10" x14ac:dyDescent="0.3">
      <c r="A343" s="10">
        <v>44851</v>
      </c>
      <c r="B343">
        <v>5</v>
      </c>
      <c r="C343">
        <v>2278989.65</v>
      </c>
      <c r="D343">
        <v>13.65</v>
      </c>
      <c r="E343">
        <v>1.00050788</v>
      </c>
      <c r="F343" t="s">
        <v>36</v>
      </c>
      <c r="G343" t="s">
        <v>36</v>
      </c>
      <c r="H343" t="s">
        <v>36</v>
      </c>
      <c r="I343" t="s">
        <v>36</v>
      </c>
      <c r="J343">
        <v>13.65</v>
      </c>
    </row>
    <row r="344" spans="1:10" x14ac:dyDescent="0.3">
      <c r="A344" s="10">
        <v>44852</v>
      </c>
      <c r="B344">
        <v>5</v>
      </c>
      <c r="C344">
        <v>2299311.71</v>
      </c>
      <c r="D344">
        <v>13.65</v>
      </c>
      <c r="E344">
        <v>1.00050788</v>
      </c>
      <c r="F344" t="s">
        <v>36</v>
      </c>
      <c r="G344" t="s">
        <v>36</v>
      </c>
      <c r="H344" t="s">
        <v>36</v>
      </c>
      <c r="I344" t="s">
        <v>36</v>
      </c>
      <c r="J344">
        <v>13.65</v>
      </c>
    </row>
    <row r="345" spans="1:10" x14ac:dyDescent="0.3">
      <c r="A345" s="10">
        <v>44853</v>
      </c>
      <c r="B345">
        <v>5</v>
      </c>
      <c r="C345">
        <v>2256997.84</v>
      </c>
      <c r="D345">
        <v>13.65</v>
      </c>
      <c r="E345">
        <v>1.00050788</v>
      </c>
      <c r="F345" t="s">
        <v>36</v>
      </c>
      <c r="G345" t="s">
        <v>36</v>
      </c>
      <c r="H345" t="s">
        <v>36</v>
      </c>
      <c r="I345" t="s">
        <v>36</v>
      </c>
      <c r="J345">
        <v>13.65</v>
      </c>
    </row>
    <row r="346" spans="1:10" x14ac:dyDescent="0.3">
      <c r="A346" s="10">
        <v>44854</v>
      </c>
      <c r="B346">
        <v>4</v>
      </c>
      <c r="C346">
        <v>2183041.0699999998</v>
      </c>
      <c r="D346">
        <v>13.65</v>
      </c>
      <c r="E346">
        <v>1.00050788</v>
      </c>
      <c r="F346" t="s">
        <v>36</v>
      </c>
      <c r="G346" t="s">
        <v>36</v>
      </c>
      <c r="H346" t="s">
        <v>36</v>
      </c>
      <c r="I346" t="s">
        <v>36</v>
      </c>
      <c r="J346">
        <v>13.65</v>
      </c>
    </row>
    <row r="347" spans="1:10" x14ac:dyDescent="0.3">
      <c r="A347" s="10">
        <v>44855</v>
      </c>
      <c r="B347">
        <v>3</v>
      </c>
      <c r="C347">
        <v>2155702.0099999998</v>
      </c>
      <c r="D347">
        <v>13.65</v>
      </c>
      <c r="E347">
        <v>1.00050788</v>
      </c>
      <c r="F347" t="s">
        <v>36</v>
      </c>
      <c r="G347" t="s">
        <v>36</v>
      </c>
      <c r="H347" t="s">
        <v>36</v>
      </c>
      <c r="I347" t="s">
        <v>36</v>
      </c>
      <c r="J347">
        <v>13.65</v>
      </c>
    </row>
    <row r="348" spans="1:10" x14ac:dyDescent="0.3">
      <c r="A348" s="10">
        <v>44858</v>
      </c>
      <c r="B348">
        <v>5</v>
      </c>
      <c r="C348">
        <v>2190335.7799999998</v>
      </c>
      <c r="D348">
        <v>13.65</v>
      </c>
      <c r="E348">
        <v>1.00050788</v>
      </c>
      <c r="F348" t="s">
        <v>36</v>
      </c>
      <c r="G348" t="s">
        <v>36</v>
      </c>
      <c r="H348" t="s">
        <v>36</v>
      </c>
      <c r="I348" t="s">
        <v>36</v>
      </c>
      <c r="J348">
        <v>13.65</v>
      </c>
    </row>
    <row r="349" spans="1:10" x14ac:dyDescent="0.3">
      <c r="A349" s="10">
        <v>44859</v>
      </c>
      <c r="B349">
        <v>4</v>
      </c>
      <c r="C349">
        <v>2216490.9</v>
      </c>
      <c r="D349">
        <v>13.65</v>
      </c>
      <c r="E349">
        <v>1.00050788</v>
      </c>
      <c r="F349" t="s">
        <v>36</v>
      </c>
      <c r="G349" t="s">
        <v>36</v>
      </c>
      <c r="H349" t="s">
        <v>36</v>
      </c>
      <c r="I349" t="s">
        <v>36</v>
      </c>
      <c r="J349">
        <v>13.65</v>
      </c>
    </row>
    <row r="350" spans="1:10" x14ac:dyDescent="0.3">
      <c r="A350" s="10">
        <v>44860</v>
      </c>
      <c r="B350">
        <v>5</v>
      </c>
      <c r="C350">
        <v>2187466.2999999998</v>
      </c>
      <c r="D350">
        <v>13.65</v>
      </c>
      <c r="E350">
        <v>1.00050788</v>
      </c>
      <c r="F350" t="s">
        <v>36</v>
      </c>
      <c r="G350" t="s">
        <v>36</v>
      </c>
      <c r="H350" t="s">
        <v>36</v>
      </c>
      <c r="I350" t="s">
        <v>36</v>
      </c>
      <c r="J350">
        <v>13.65</v>
      </c>
    </row>
    <row r="351" spans="1:10" x14ac:dyDescent="0.3">
      <c r="A351" s="10">
        <v>44861</v>
      </c>
      <c r="B351">
        <v>3</v>
      </c>
      <c r="C351">
        <v>2161365.69</v>
      </c>
      <c r="D351">
        <v>13.65</v>
      </c>
      <c r="E351">
        <v>1.00050788</v>
      </c>
      <c r="F351" t="s">
        <v>36</v>
      </c>
      <c r="G351" t="s">
        <v>36</v>
      </c>
      <c r="H351" t="s">
        <v>36</v>
      </c>
      <c r="I351" t="s">
        <v>36</v>
      </c>
      <c r="J351">
        <v>13.65</v>
      </c>
    </row>
  </sheetData>
  <hyperlinks>
    <hyperlink ref="H1" r:id="rId1" xr:uid="{754E55C9-8E6A-48B6-94D2-D38094392ACD}"/>
  </hyperlinks>
  <pageMargins left="0.511811024" right="0.511811024" top="0.78740157499999996" bottom="0.78740157499999996" header="0.31496062000000002" footer="0.31496062000000002"/>
  <pageSetup paperSize="9" orientation="portrait" r:id="rId2"/>
  <headerFooter>
    <oddHeader>&amp;C&amp;G</oddHead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Gráficos</vt:lpstr>
      </vt:variant>
      <vt:variant>
        <vt:i4>1</vt:i4>
      </vt:variant>
    </vt:vector>
  </HeadingPairs>
  <TitlesOfParts>
    <vt:vector size="7" baseType="lpstr">
      <vt:lpstr>LTN</vt:lpstr>
      <vt:lpstr>LTN 25 na curva</vt:lpstr>
      <vt:lpstr>NTN-F</vt:lpstr>
      <vt:lpstr>Faca 25 na curva</vt:lpstr>
      <vt:lpstr>Feriados</vt:lpstr>
      <vt:lpstr>Histórico DI</vt:lpstr>
      <vt:lpstr>Gráf LTN X NTN-F</vt:lpstr>
    </vt:vector>
  </TitlesOfParts>
  <Company>Renda Fixa Prática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www.rendafixapratica.com.br</dc:title>
  <dc:creator>Jefferson Figueiredo</dc:creator>
  <cp:keywords>www.rendafixapratica.com.br</cp:keywords>
  <cp:lastModifiedBy>Jefferson Veiga Figueiredo</cp:lastModifiedBy>
  <dcterms:created xsi:type="dcterms:W3CDTF">2017-03-31T12:42:18Z</dcterms:created>
  <dcterms:modified xsi:type="dcterms:W3CDTF">2023-04-01T04:21:11Z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881dc9-f7f2-41de-a334-ceff3dc15b31_Enabled">
    <vt:lpwstr>true</vt:lpwstr>
  </property>
  <property fmtid="{D5CDD505-2E9C-101B-9397-08002B2CF9AE}" pid="3" name="MSIP_Label_40881dc9-f7f2-41de-a334-ceff3dc15b31_SetDate">
    <vt:lpwstr>2022-08-26T20:11:33Z</vt:lpwstr>
  </property>
  <property fmtid="{D5CDD505-2E9C-101B-9397-08002B2CF9AE}" pid="4" name="MSIP_Label_40881dc9-f7f2-41de-a334-ceff3dc15b31_Method">
    <vt:lpwstr>Standard</vt:lpwstr>
  </property>
  <property fmtid="{D5CDD505-2E9C-101B-9397-08002B2CF9AE}" pid="5" name="MSIP_Label_40881dc9-f7f2-41de-a334-ceff3dc15b31_Name">
    <vt:lpwstr>40881dc9-f7f2-41de-a334-ceff3dc15b31</vt:lpwstr>
  </property>
  <property fmtid="{D5CDD505-2E9C-101B-9397-08002B2CF9AE}" pid="6" name="MSIP_Label_40881dc9-f7f2-41de-a334-ceff3dc15b31_SiteId">
    <vt:lpwstr>ea0c2907-38d2-4181-8750-b0b190b60443</vt:lpwstr>
  </property>
  <property fmtid="{D5CDD505-2E9C-101B-9397-08002B2CF9AE}" pid="7" name="MSIP_Label_40881dc9-f7f2-41de-a334-ceff3dc15b31_ActionId">
    <vt:lpwstr>82a89aed-8190-478a-af98-102b87627f53</vt:lpwstr>
  </property>
  <property fmtid="{D5CDD505-2E9C-101B-9397-08002B2CF9AE}" pid="8" name="MSIP_Label_40881dc9-f7f2-41de-a334-ceff3dc15b31_ContentBits">
    <vt:lpwstr>1</vt:lpwstr>
  </property>
</Properties>
</file>