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36EF305F-0F13-4E70-8938-19D4BD7D27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TN Carregamento" sheetId="12" r:id="rId1"/>
    <sheet name="Gráf LTN Carreg" sheetId="13" r:id="rId2"/>
    <sheet name="Feriados" sheetId="4" r:id="rId3"/>
  </sheets>
  <externalReferences>
    <externalReference r:id="rId4"/>
  </externalReferences>
  <definedNames>
    <definedName name="_xlnm._FilterDatabase" localSheetId="0" hidden="1">'LTN Carregamento'!$AC$2:$AC$641</definedName>
    <definedName name="feriado">[1]FERIADOS!$A$2:$A$1037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9" i="12" l="1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3" i="12"/>
  <c r="E3" i="12"/>
  <c r="D4" i="12"/>
  <c r="D5" i="12" s="1"/>
  <c r="D6" i="12" s="1"/>
  <c r="D7" i="12" s="1"/>
  <c r="D8" i="12" l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C4" i="12"/>
  <c r="B254" i="12"/>
  <c r="J4" i="12" l="1"/>
  <c r="E4" i="12"/>
  <c r="D9" i="12"/>
  <c r="O4" i="12"/>
  <c r="C5" i="12"/>
  <c r="J5" i="12" l="1"/>
  <c r="E5" i="12"/>
  <c r="D10" i="12"/>
  <c r="O5" i="12"/>
  <c r="O6" i="12" s="1"/>
  <c r="K4" i="12"/>
  <c r="C6" i="12"/>
  <c r="J6" i="12" l="1"/>
  <c r="E6" i="12"/>
  <c r="D11" i="12"/>
  <c r="F4" i="12"/>
  <c r="G4" i="12" s="1"/>
  <c r="H4" i="12" s="1"/>
  <c r="L4" i="12"/>
  <c r="M4" i="12" s="1"/>
  <c r="O7" i="12"/>
  <c r="C7" i="12"/>
  <c r="P4" i="12"/>
  <c r="D12" i="12" l="1"/>
  <c r="J7" i="12"/>
  <c r="E7" i="12"/>
  <c r="Q4" i="12"/>
  <c r="R4" i="12" s="1"/>
  <c r="T4" i="12" s="1"/>
  <c r="S4" i="12"/>
  <c r="P5" i="12"/>
  <c r="C8" i="12"/>
  <c r="K5" i="12"/>
  <c r="L5" i="12" s="1"/>
  <c r="M5" i="12" s="1"/>
  <c r="O8" i="12"/>
  <c r="F5" i="12"/>
  <c r="G5" i="12" s="1"/>
  <c r="H5" i="12" s="1"/>
  <c r="J8" i="12" l="1"/>
  <c r="E8" i="12"/>
  <c r="D13" i="12"/>
  <c r="Q5" i="12"/>
  <c r="R5" i="12" s="1"/>
  <c r="T5" i="12" s="1"/>
  <c r="S5" i="12"/>
  <c r="F6" i="12"/>
  <c r="G6" i="12" s="1"/>
  <c r="H6" i="12" s="1"/>
  <c r="O9" i="12"/>
  <c r="C9" i="12"/>
  <c r="P6" i="12"/>
  <c r="K6" i="12"/>
  <c r="L6" i="12" s="1"/>
  <c r="M6" i="12" s="1"/>
  <c r="J9" i="12" l="1"/>
  <c r="E9" i="12"/>
  <c r="D14" i="12"/>
  <c r="K7" i="12"/>
  <c r="L7" i="12" s="1"/>
  <c r="M7" i="12" s="1"/>
  <c r="Q6" i="12"/>
  <c r="R6" i="12" s="1"/>
  <c r="T6" i="12" s="1"/>
  <c r="S6" i="12"/>
  <c r="F7" i="12"/>
  <c r="G7" i="12" s="1"/>
  <c r="H7" i="12" s="1"/>
  <c r="C10" i="12"/>
  <c r="P7" i="12"/>
  <c r="O10" i="12"/>
  <c r="J10" i="12" l="1"/>
  <c r="E10" i="12"/>
  <c r="D15" i="12"/>
  <c r="Q7" i="12"/>
  <c r="R7" i="12" s="1"/>
  <c r="T7" i="12" s="1"/>
  <c r="S7" i="12"/>
  <c r="P8" i="12"/>
  <c r="O11" i="12"/>
  <c r="C11" i="12"/>
  <c r="K8" i="12"/>
  <c r="L8" i="12" s="1"/>
  <c r="M8" i="12" s="1"/>
  <c r="F8" i="12"/>
  <c r="G8" i="12" s="1"/>
  <c r="H8" i="12" s="1"/>
  <c r="J11" i="12" l="1"/>
  <c r="E11" i="12"/>
  <c r="D16" i="12"/>
  <c r="Q8" i="12"/>
  <c r="R8" i="12" s="1"/>
  <c r="T8" i="12" s="1"/>
  <c r="S8" i="12"/>
  <c r="P9" i="12"/>
  <c r="O12" i="12"/>
  <c r="C12" i="12"/>
  <c r="F9" i="12"/>
  <c r="G9" i="12" s="1"/>
  <c r="H9" i="12" s="1"/>
  <c r="K9" i="12"/>
  <c r="L9" i="12" s="1"/>
  <c r="M9" i="12" s="1"/>
  <c r="J12" i="12" l="1"/>
  <c r="E12" i="12"/>
  <c r="D17" i="12"/>
  <c r="Q9" i="12"/>
  <c r="R9" i="12" s="1"/>
  <c r="T9" i="12" s="1"/>
  <c r="S9" i="12"/>
  <c r="K10" i="12"/>
  <c r="L10" i="12" s="1"/>
  <c r="M10" i="12" s="1"/>
  <c r="O13" i="12"/>
  <c r="P10" i="12"/>
  <c r="F10" i="12"/>
  <c r="G10" i="12" s="1"/>
  <c r="H10" i="12" s="1"/>
  <c r="C13" i="12"/>
  <c r="J13" i="12" l="1"/>
  <c r="E13" i="12"/>
  <c r="D18" i="12"/>
  <c r="Q10" i="12"/>
  <c r="R10" i="12" s="1"/>
  <c r="T10" i="12" s="1"/>
  <c r="S10" i="12"/>
  <c r="F11" i="12"/>
  <c r="G11" i="12" s="1"/>
  <c r="H11" i="12" s="1"/>
  <c r="P11" i="12"/>
  <c r="O14" i="12"/>
  <c r="C14" i="12"/>
  <c r="K11" i="12"/>
  <c r="L11" i="12" s="1"/>
  <c r="M11" i="12" s="1"/>
  <c r="J14" i="12" l="1"/>
  <c r="E14" i="12"/>
  <c r="D19" i="12"/>
  <c r="K13" i="12"/>
  <c r="Q11" i="12"/>
  <c r="R11" i="12" s="1"/>
  <c r="T11" i="12" s="1"/>
  <c r="S11" i="12"/>
  <c r="K12" i="12"/>
  <c r="L12" i="12" s="1"/>
  <c r="M12" i="12" s="1"/>
  <c r="P12" i="12"/>
  <c r="C15" i="12"/>
  <c r="O15" i="12"/>
  <c r="F12" i="12"/>
  <c r="G12" i="12" s="1"/>
  <c r="H12" i="12" s="1"/>
  <c r="J15" i="12" l="1"/>
  <c r="E15" i="12"/>
  <c r="D20" i="12"/>
  <c r="Q12" i="12"/>
  <c r="R12" i="12" s="1"/>
  <c r="T12" i="12" s="1"/>
  <c r="S12" i="12"/>
  <c r="L13" i="12"/>
  <c r="M13" i="12" s="1"/>
  <c r="O16" i="12"/>
  <c r="P13" i="12"/>
  <c r="F13" i="12"/>
  <c r="G13" i="12" s="1"/>
  <c r="H13" i="12" s="1"/>
  <c r="C16" i="12"/>
  <c r="J16" i="12" l="1"/>
  <c r="E16" i="12"/>
  <c r="D21" i="12"/>
  <c r="Q13" i="12"/>
  <c r="R13" i="12" s="1"/>
  <c r="T13" i="12" s="1"/>
  <c r="S13" i="12"/>
  <c r="F14" i="12"/>
  <c r="G14" i="12" s="1"/>
  <c r="H14" i="12" s="1"/>
  <c r="C17" i="12"/>
  <c r="K14" i="12"/>
  <c r="L14" i="12" s="1"/>
  <c r="M14" i="12" s="1"/>
  <c r="P14" i="12"/>
  <c r="O17" i="12"/>
  <c r="J17" i="12" l="1"/>
  <c r="E17" i="12"/>
  <c r="D22" i="12"/>
  <c r="Q14" i="12"/>
  <c r="R14" i="12" s="1"/>
  <c r="T14" i="12" s="1"/>
  <c r="S14" i="12"/>
  <c r="K15" i="12"/>
  <c r="L15" i="12" s="1"/>
  <c r="M15" i="12" s="1"/>
  <c r="O18" i="12"/>
  <c r="C18" i="12"/>
  <c r="F15" i="12"/>
  <c r="G15" i="12" s="1"/>
  <c r="H15" i="12" s="1"/>
  <c r="P15" i="12"/>
  <c r="J18" i="12" l="1"/>
  <c r="E18" i="12"/>
  <c r="D23" i="12"/>
  <c r="Q15" i="12"/>
  <c r="R15" i="12" s="1"/>
  <c r="T15" i="12" s="1"/>
  <c r="S15" i="12"/>
  <c r="O19" i="12"/>
  <c r="P16" i="12"/>
  <c r="C19" i="12"/>
  <c r="F16" i="12"/>
  <c r="G16" i="12" s="1"/>
  <c r="H16" i="12" s="1"/>
  <c r="K16" i="12"/>
  <c r="L16" i="12" s="1"/>
  <c r="M16" i="12" s="1"/>
  <c r="J19" i="12" l="1"/>
  <c r="E19" i="12"/>
  <c r="D24" i="12"/>
  <c r="K18" i="12"/>
  <c r="Q16" i="12"/>
  <c r="R16" i="12" s="1"/>
  <c r="T16" i="12" s="1"/>
  <c r="S16" i="12"/>
  <c r="F17" i="12"/>
  <c r="G17" i="12" s="1"/>
  <c r="H17" i="12" s="1"/>
  <c r="C20" i="12"/>
  <c r="K17" i="12"/>
  <c r="L17" i="12" s="1"/>
  <c r="M17" i="12" s="1"/>
  <c r="P17" i="12"/>
  <c r="O20" i="12"/>
  <c r="J20" i="12" l="1"/>
  <c r="E20" i="12"/>
  <c r="D25" i="12"/>
  <c r="Q17" i="12"/>
  <c r="R17" i="12" s="1"/>
  <c r="T17" i="12" s="1"/>
  <c r="S17" i="12"/>
  <c r="P18" i="12"/>
  <c r="O21" i="12"/>
  <c r="F18" i="12"/>
  <c r="G18" i="12" s="1"/>
  <c r="H18" i="12" s="1"/>
  <c r="C21" i="12"/>
  <c r="L18" i="12"/>
  <c r="M18" i="12" s="1"/>
  <c r="J21" i="12" l="1"/>
  <c r="E21" i="12"/>
  <c r="D26" i="12"/>
  <c r="K19" i="12"/>
  <c r="L19" i="12" s="1"/>
  <c r="M19" i="12" s="1"/>
  <c r="Q18" i="12"/>
  <c r="R18" i="12" s="1"/>
  <c r="T18" i="12" s="1"/>
  <c r="S18" i="12"/>
  <c r="C22" i="12"/>
  <c r="P19" i="12"/>
  <c r="F19" i="12"/>
  <c r="G19" i="12" s="1"/>
  <c r="H19" i="12" s="1"/>
  <c r="O22" i="12"/>
  <c r="J22" i="12" l="1"/>
  <c r="E22" i="12"/>
  <c r="D27" i="12"/>
  <c r="Q19" i="12"/>
  <c r="R19" i="12" s="1"/>
  <c r="T19" i="12" s="1"/>
  <c r="S19" i="12"/>
  <c r="F20" i="12"/>
  <c r="G20" i="12" s="1"/>
  <c r="H20" i="12" s="1"/>
  <c r="O23" i="12"/>
  <c r="P20" i="12"/>
  <c r="K20" i="12"/>
  <c r="L20" i="12" s="1"/>
  <c r="M20" i="12" s="1"/>
  <c r="C23" i="12"/>
  <c r="J23" i="12" l="1"/>
  <c r="E23" i="12"/>
  <c r="D28" i="12"/>
  <c r="Q20" i="12"/>
  <c r="R20" i="12" s="1"/>
  <c r="T20" i="12" s="1"/>
  <c r="S20" i="12"/>
  <c r="F21" i="12"/>
  <c r="G21" i="12" s="1"/>
  <c r="H21" i="12" s="1"/>
  <c r="K21" i="12"/>
  <c r="L21" i="12" s="1"/>
  <c r="M21" i="12" s="1"/>
  <c r="P21" i="12"/>
  <c r="O24" i="12"/>
  <c r="C24" i="12"/>
  <c r="J24" i="12" l="1"/>
  <c r="E24" i="12"/>
  <c r="D29" i="12"/>
  <c r="Q21" i="12"/>
  <c r="R21" i="12" s="1"/>
  <c r="T21" i="12" s="1"/>
  <c r="S21" i="12"/>
  <c r="K22" i="12"/>
  <c r="L22" i="12" s="1"/>
  <c r="M22" i="12" s="1"/>
  <c r="O25" i="12"/>
  <c r="C25" i="12"/>
  <c r="F22" i="12"/>
  <c r="G22" i="12" s="1"/>
  <c r="H22" i="12" s="1"/>
  <c r="P22" i="12"/>
  <c r="J25" i="12" l="1"/>
  <c r="E25" i="12"/>
  <c r="D30" i="12"/>
  <c r="K24" i="12"/>
  <c r="K23" i="12"/>
  <c r="L23" i="12" s="1"/>
  <c r="M23" i="12" s="1"/>
  <c r="Q22" i="12"/>
  <c r="R22" i="12" s="1"/>
  <c r="T22" i="12" s="1"/>
  <c r="S22" i="12"/>
  <c r="P23" i="12"/>
  <c r="O26" i="12"/>
  <c r="F23" i="12"/>
  <c r="G23" i="12" s="1"/>
  <c r="H23" i="12" s="1"/>
  <c r="C26" i="12"/>
  <c r="J26" i="12" l="1"/>
  <c r="E26" i="12"/>
  <c r="D31" i="12"/>
  <c r="Q23" i="12"/>
  <c r="R23" i="12" s="1"/>
  <c r="T23" i="12" s="1"/>
  <c r="S23" i="12"/>
  <c r="L24" i="12"/>
  <c r="M24" i="12" s="1"/>
  <c r="P24" i="12"/>
  <c r="O27" i="12"/>
  <c r="C27" i="12"/>
  <c r="F24" i="12"/>
  <c r="G24" i="12" s="1"/>
  <c r="H24" i="12" s="1"/>
  <c r="J27" i="12" l="1"/>
  <c r="E27" i="12"/>
  <c r="D32" i="12"/>
  <c r="K26" i="12"/>
  <c r="Q24" i="12"/>
  <c r="R24" i="12" s="1"/>
  <c r="T24" i="12" s="1"/>
  <c r="S24" i="12"/>
  <c r="P25" i="12"/>
  <c r="O28" i="12"/>
  <c r="F25" i="12"/>
  <c r="G25" i="12" s="1"/>
  <c r="H25" i="12" s="1"/>
  <c r="K25" i="12"/>
  <c r="L25" i="12" s="1"/>
  <c r="M25" i="12" s="1"/>
  <c r="C28" i="12"/>
  <c r="J28" i="12" l="1"/>
  <c r="E28" i="12"/>
  <c r="D33" i="12"/>
  <c r="Q25" i="12"/>
  <c r="R25" i="12" s="1"/>
  <c r="T25" i="12" s="1"/>
  <c r="S25" i="12"/>
  <c r="O29" i="12"/>
  <c r="P26" i="12"/>
  <c r="C29" i="12"/>
  <c r="F26" i="12"/>
  <c r="G26" i="12" s="1"/>
  <c r="H26" i="12" s="1"/>
  <c r="L26" i="12"/>
  <c r="M26" i="12" s="1"/>
  <c r="J29" i="12" l="1"/>
  <c r="E29" i="12"/>
  <c r="D34" i="12"/>
  <c r="Q26" i="12"/>
  <c r="R26" i="12" s="1"/>
  <c r="T26" i="12" s="1"/>
  <c r="S26" i="12"/>
  <c r="F27" i="12"/>
  <c r="G27" i="12" s="1"/>
  <c r="H27" i="12" s="1"/>
  <c r="K27" i="12"/>
  <c r="L27" i="12" s="1"/>
  <c r="M27" i="12" s="1"/>
  <c r="C30" i="12"/>
  <c r="P27" i="12"/>
  <c r="O30" i="12"/>
  <c r="J30" i="12" l="1"/>
  <c r="E30" i="12"/>
  <c r="D35" i="12"/>
  <c r="Q27" i="12"/>
  <c r="R27" i="12" s="1"/>
  <c r="T27" i="12" s="1"/>
  <c r="S27" i="12"/>
  <c r="F28" i="12"/>
  <c r="G28" i="12" s="1"/>
  <c r="H28" i="12" s="1"/>
  <c r="K28" i="12"/>
  <c r="L28" i="12" s="1"/>
  <c r="M28" i="12" s="1"/>
  <c r="P28" i="12"/>
  <c r="C31" i="12"/>
  <c r="O31" i="12"/>
  <c r="J31" i="12" l="1"/>
  <c r="E31" i="12"/>
  <c r="D36" i="12"/>
  <c r="K29" i="12"/>
  <c r="L29" i="12" s="1"/>
  <c r="M29" i="12" s="1"/>
  <c r="Q28" i="12"/>
  <c r="R28" i="12" s="1"/>
  <c r="T28" i="12" s="1"/>
  <c r="S28" i="12"/>
  <c r="O32" i="12"/>
  <c r="F29" i="12"/>
  <c r="G29" i="12" s="1"/>
  <c r="H29" i="12" s="1"/>
  <c r="C32" i="12"/>
  <c r="P29" i="12"/>
  <c r="J32" i="12" l="1"/>
  <c r="E32" i="12"/>
  <c r="D37" i="12"/>
  <c r="Q29" i="12"/>
  <c r="R29" i="12" s="1"/>
  <c r="T29" i="12" s="1"/>
  <c r="S29" i="12"/>
  <c r="K30" i="12"/>
  <c r="L30" i="12" s="1"/>
  <c r="M30" i="12" s="1"/>
  <c r="C33" i="12"/>
  <c r="F30" i="12"/>
  <c r="G30" i="12" s="1"/>
  <c r="H30" i="12" s="1"/>
  <c r="P30" i="12"/>
  <c r="O33" i="12"/>
  <c r="J33" i="12" l="1"/>
  <c r="E33" i="12"/>
  <c r="D38" i="12"/>
  <c r="K31" i="12"/>
  <c r="L31" i="12" s="1"/>
  <c r="M31" i="12" s="1"/>
  <c r="Q30" i="12"/>
  <c r="R30" i="12" s="1"/>
  <c r="T30" i="12" s="1"/>
  <c r="S30" i="12"/>
  <c r="F31" i="12"/>
  <c r="G31" i="12" s="1"/>
  <c r="H31" i="12" s="1"/>
  <c r="O34" i="12"/>
  <c r="C34" i="12"/>
  <c r="P31" i="12"/>
  <c r="J34" i="12" l="1"/>
  <c r="E34" i="12"/>
  <c r="D39" i="12"/>
  <c r="Q31" i="12"/>
  <c r="R31" i="12" s="1"/>
  <c r="T31" i="12" s="1"/>
  <c r="S31" i="12"/>
  <c r="O35" i="12"/>
  <c r="P32" i="12"/>
  <c r="F32" i="12"/>
  <c r="G32" i="12" s="1"/>
  <c r="H32" i="12" s="1"/>
  <c r="K32" i="12"/>
  <c r="L32" i="12" s="1"/>
  <c r="M32" i="12" s="1"/>
  <c r="C35" i="12"/>
  <c r="J35" i="12" l="1"/>
  <c r="E35" i="12"/>
  <c r="D40" i="12"/>
  <c r="K34" i="12"/>
  <c r="Q32" i="12"/>
  <c r="R32" i="12" s="1"/>
  <c r="T32" i="12" s="1"/>
  <c r="S32" i="12"/>
  <c r="F33" i="12"/>
  <c r="G33" i="12" s="1"/>
  <c r="H33" i="12" s="1"/>
  <c r="K33" i="12"/>
  <c r="L33" i="12" s="1"/>
  <c r="M33" i="12" s="1"/>
  <c r="C36" i="12"/>
  <c r="P33" i="12"/>
  <c r="O36" i="12"/>
  <c r="J36" i="12" l="1"/>
  <c r="E36" i="12"/>
  <c r="D41" i="12"/>
  <c r="Q33" i="12"/>
  <c r="R33" i="12" s="1"/>
  <c r="T33" i="12" s="1"/>
  <c r="S33" i="12"/>
  <c r="O37" i="12"/>
  <c r="P34" i="12"/>
  <c r="C37" i="12"/>
  <c r="F34" i="12"/>
  <c r="G34" i="12" s="1"/>
  <c r="H34" i="12" s="1"/>
  <c r="L34" i="12"/>
  <c r="M34" i="12" s="1"/>
  <c r="J37" i="12" l="1"/>
  <c r="E37" i="12"/>
  <c r="D42" i="12"/>
  <c r="Q34" i="12"/>
  <c r="R34" i="12" s="1"/>
  <c r="T34" i="12" s="1"/>
  <c r="S34" i="12"/>
  <c r="K35" i="12"/>
  <c r="L35" i="12" s="1"/>
  <c r="M35" i="12" s="1"/>
  <c r="F35" i="12"/>
  <c r="G35" i="12" s="1"/>
  <c r="H35" i="12" s="1"/>
  <c r="C38" i="12"/>
  <c r="P35" i="12"/>
  <c r="O38" i="12"/>
  <c r="J38" i="12" l="1"/>
  <c r="E38" i="12"/>
  <c r="D43" i="12"/>
  <c r="K36" i="12"/>
  <c r="L36" i="12" s="1"/>
  <c r="M36" i="12" s="1"/>
  <c r="Q35" i="12"/>
  <c r="R35" i="12" s="1"/>
  <c r="T35" i="12" s="1"/>
  <c r="S35" i="12"/>
  <c r="F36" i="12"/>
  <c r="G36" i="12" s="1"/>
  <c r="H36" i="12" s="1"/>
  <c r="P36" i="12"/>
  <c r="O39" i="12"/>
  <c r="C39" i="12"/>
  <c r="J39" i="12" l="1"/>
  <c r="E39" i="12"/>
  <c r="D44" i="12"/>
  <c r="K38" i="12"/>
  <c r="Q36" i="12"/>
  <c r="R36" i="12" s="1"/>
  <c r="T36" i="12" s="1"/>
  <c r="S36" i="12"/>
  <c r="C40" i="12"/>
  <c r="K37" i="12"/>
  <c r="L37" i="12" s="1"/>
  <c r="M37" i="12" s="1"/>
  <c r="F37" i="12"/>
  <c r="G37" i="12" s="1"/>
  <c r="H37" i="12" s="1"/>
  <c r="P37" i="12"/>
  <c r="O40" i="12"/>
  <c r="J40" i="12" l="1"/>
  <c r="E40" i="12"/>
  <c r="D45" i="12"/>
  <c r="Q37" i="12"/>
  <c r="R37" i="12" s="1"/>
  <c r="T37" i="12" s="1"/>
  <c r="S37" i="12"/>
  <c r="F38" i="12"/>
  <c r="G38" i="12" s="1"/>
  <c r="H38" i="12" s="1"/>
  <c r="C41" i="12"/>
  <c r="P38" i="12"/>
  <c r="O41" i="12"/>
  <c r="L38" i="12"/>
  <c r="M38" i="12" s="1"/>
  <c r="J41" i="12" l="1"/>
  <c r="E41" i="12"/>
  <c r="D46" i="12"/>
  <c r="K39" i="12"/>
  <c r="L39" i="12" s="1"/>
  <c r="M39" i="12" s="1"/>
  <c r="Q38" i="12"/>
  <c r="R38" i="12" s="1"/>
  <c r="T38" i="12" s="1"/>
  <c r="S38" i="12"/>
  <c r="C42" i="12"/>
  <c r="F39" i="12"/>
  <c r="G39" i="12" s="1"/>
  <c r="H39" i="12" s="1"/>
  <c r="P39" i="12"/>
  <c r="O42" i="12"/>
  <c r="J42" i="12" l="1"/>
  <c r="E42" i="12"/>
  <c r="D47" i="12"/>
  <c r="Q39" i="12"/>
  <c r="R39" i="12" s="1"/>
  <c r="T39" i="12" s="1"/>
  <c r="S39" i="12"/>
  <c r="O43" i="12"/>
  <c r="K40" i="12"/>
  <c r="L40" i="12" s="1"/>
  <c r="M40" i="12" s="1"/>
  <c r="C43" i="12"/>
  <c r="P40" i="12"/>
  <c r="F40" i="12"/>
  <c r="G40" i="12" s="1"/>
  <c r="H40" i="12" s="1"/>
  <c r="J43" i="12" l="1"/>
  <c r="E43" i="12"/>
  <c r="D48" i="12"/>
  <c r="K42" i="12"/>
  <c r="Q40" i="12"/>
  <c r="R40" i="12" s="1"/>
  <c r="T40" i="12" s="1"/>
  <c r="S40" i="12"/>
  <c r="F41" i="12"/>
  <c r="G41" i="12" s="1"/>
  <c r="H41" i="12" s="1"/>
  <c r="K41" i="12"/>
  <c r="L41" i="12" s="1"/>
  <c r="M41" i="12" s="1"/>
  <c r="C44" i="12"/>
  <c r="P41" i="12"/>
  <c r="O44" i="12"/>
  <c r="J44" i="12" l="1"/>
  <c r="E44" i="12"/>
  <c r="D49" i="12"/>
  <c r="Q41" i="12"/>
  <c r="R41" i="12" s="1"/>
  <c r="T41" i="12" s="1"/>
  <c r="S41" i="12"/>
  <c r="O45" i="12"/>
  <c r="P42" i="12"/>
  <c r="C45" i="12"/>
  <c r="F42" i="12"/>
  <c r="G42" i="12" s="1"/>
  <c r="H42" i="12" s="1"/>
  <c r="L42" i="12"/>
  <c r="M42" i="12" s="1"/>
  <c r="J45" i="12" l="1"/>
  <c r="E45" i="12"/>
  <c r="D50" i="12"/>
  <c r="K44" i="12"/>
  <c r="Q42" i="12"/>
  <c r="R42" i="12" s="1"/>
  <c r="T42" i="12" s="1"/>
  <c r="S42" i="12"/>
  <c r="F43" i="12"/>
  <c r="G43" i="12" s="1"/>
  <c r="H43" i="12" s="1"/>
  <c r="K43" i="12"/>
  <c r="L43" i="12" s="1"/>
  <c r="M43" i="12" s="1"/>
  <c r="C46" i="12"/>
  <c r="P43" i="12"/>
  <c r="O46" i="12"/>
  <c r="J46" i="12" l="1"/>
  <c r="E46" i="12"/>
  <c r="D51" i="12"/>
  <c r="K45" i="12"/>
  <c r="Q43" i="12"/>
  <c r="R43" i="12" s="1"/>
  <c r="T43" i="12" s="1"/>
  <c r="S43" i="12"/>
  <c r="F44" i="12"/>
  <c r="G44" i="12" s="1"/>
  <c r="H44" i="12" s="1"/>
  <c r="P44" i="12"/>
  <c r="O47" i="12"/>
  <c r="C47" i="12"/>
  <c r="L44" i="12"/>
  <c r="M44" i="12" s="1"/>
  <c r="J47" i="12" l="1"/>
  <c r="E47" i="12"/>
  <c r="D52" i="12"/>
  <c r="K46" i="12"/>
  <c r="Q44" i="12"/>
  <c r="R44" i="12" s="1"/>
  <c r="T44" i="12" s="1"/>
  <c r="S44" i="12"/>
  <c r="C48" i="12"/>
  <c r="F45" i="12"/>
  <c r="G45" i="12" s="1"/>
  <c r="H45" i="12" s="1"/>
  <c r="L45" i="12"/>
  <c r="M45" i="12" s="1"/>
  <c r="P45" i="12"/>
  <c r="O48" i="12"/>
  <c r="J48" i="12" l="1"/>
  <c r="E48" i="12"/>
  <c r="D53" i="12"/>
  <c r="Q45" i="12"/>
  <c r="R45" i="12" s="1"/>
  <c r="T45" i="12" s="1"/>
  <c r="S45" i="12"/>
  <c r="P46" i="12"/>
  <c r="C49" i="12"/>
  <c r="F46" i="12"/>
  <c r="G46" i="12" s="1"/>
  <c r="H46" i="12" s="1"/>
  <c r="O49" i="12"/>
  <c r="L46" i="12"/>
  <c r="M46" i="12" s="1"/>
  <c r="J49" i="12" l="1"/>
  <c r="E49" i="12"/>
  <c r="D54" i="12"/>
  <c r="Q46" i="12"/>
  <c r="R46" i="12" s="1"/>
  <c r="T46" i="12" s="1"/>
  <c r="S46" i="12"/>
  <c r="F47" i="12"/>
  <c r="G47" i="12" s="1"/>
  <c r="H47" i="12" s="1"/>
  <c r="C50" i="12"/>
  <c r="P47" i="12"/>
  <c r="O50" i="12"/>
  <c r="K47" i="12"/>
  <c r="L47" i="12" s="1"/>
  <c r="M47" i="12" s="1"/>
  <c r="J50" i="12" l="1"/>
  <c r="E50" i="12"/>
  <c r="D55" i="12"/>
  <c r="K48" i="12"/>
  <c r="L48" i="12" s="1"/>
  <c r="M48" i="12" s="1"/>
  <c r="Q47" i="12"/>
  <c r="R47" i="12" s="1"/>
  <c r="T47" i="12" s="1"/>
  <c r="S47" i="12"/>
  <c r="O51" i="12"/>
  <c r="C51" i="12"/>
  <c r="P48" i="12"/>
  <c r="F48" i="12"/>
  <c r="G48" i="12" s="1"/>
  <c r="H48" i="12" s="1"/>
  <c r="J51" i="12" l="1"/>
  <c r="E51" i="12"/>
  <c r="D56" i="12"/>
  <c r="K50" i="12"/>
  <c r="Q48" i="12"/>
  <c r="R48" i="12" s="1"/>
  <c r="T48" i="12" s="1"/>
  <c r="S48" i="12"/>
  <c r="K49" i="12"/>
  <c r="L49" i="12" s="1"/>
  <c r="M49" i="12" s="1"/>
  <c r="C52" i="12"/>
  <c r="F49" i="12"/>
  <c r="G49" i="12" s="1"/>
  <c r="H49" i="12" s="1"/>
  <c r="P49" i="12"/>
  <c r="O52" i="12"/>
  <c r="J52" i="12" l="1"/>
  <c r="E52" i="12"/>
  <c r="D57" i="12"/>
  <c r="Q49" i="12"/>
  <c r="R49" i="12" s="1"/>
  <c r="T49" i="12" s="1"/>
  <c r="S49" i="12"/>
  <c r="F50" i="12"/>
  <c r="G50" i="12" s="1"/>
  <c r="H50" i="12" s="1"/>
  <c r="C53" i="12"/>
  <c r="P50" i="12"/>
  <c r="O53" i="12"/>
  <c r="L50" i="12"/>
  <c r="M50" i="12" s="1"/>
  <c r="J53" i="12" l="1"/>
  <c r="E53" i="12"/>
  <c r="D58" i="12"/>
  <c r="K52" i="12"/>
  <c r="Q50" i="12"/>
  <c r="R50" i="12" s="1"/>
  <c r="T50" i="12" s="1"/>
  <c r="S50" i="12"/>
  <c r="C54" i="12"/>
  <c r="P51" i="12"/>
  <c r="O54" i="12"/>
  <c r="K51" i="12"/>
  <c r="L51" i="12" s="1"/>
  <c r="M51" i="12" s="1"/>
  <c r="F51" i="12"/>
  <c r="G51" i="12" s="1"/>
  <c r="H51" i="12" s="1"/>
  <c r="J54" i="12" l="1"/>
  <c r="E54" i="12"/>
  <c r="D59" i="12"/>
  <c r="Q51" i="12"/>
  <c r="R51" i="12" s="1"/>
  <c r="T51" i="12" s="1"/>
  <c r="S51" i="12"/>
  <c r="F52" i="12"/>
  <c r="G52" i="12" s="1"/>
  <c r="H52" i="12" s="1"/>
  <c r="O55" i="12"/>
  <c r="C55" i="12"/>
  <c r="P52" i="12"/>
  <c r="L52" i="12"/>
  <c r="M52" i="12" s="1"/>
  <c r="J55" i="12" l="1"/>
  <c r="E55" i="12"/>
  <c r="D60" i="12"/>
  <c r="Q52" i="12"/>
  <c r="R52" i="12" s="1"/>
  <c r="T52" i="12" s="1"/>
  <c r="S52" i="12"/>
  <c r="P53" i="12"/>
  <c r="O56" i="12"/>
  <c r="C56" i="12"/>
  <c r="K53" i="12"/>
  <c r="L53" i="12" s="1"/>
  <c r="M53" i="12" s="1"/>
  <c r="F53" i="12"/>
  <c r="G53" i="12" s="1"/>
  <c r="H53" i="12" s="1"/>
  <c r="J56" i="12" l="1"/>
  <c r="E56" i="12"/>
  <c r="D61" i="12"/>
  <c r="Q53" i="12"/>
  <c r="R53" i="12" s="1"/>
  <c r="T53" i="12" s="1"/>
  <c r="S53" i="12"/>
  <c r="K54" i="12"/>
  <c r="L54" i="12" s="1"/>
  <c r="M54" i="12" s="1"/>
  <c r="O57" i="12"/>
  <c r="F54" i="12"/>
  <c r="G54" i="12" s="1"/>
  <c r="H54" i="12" s="1"/>
  <c r="P54" i="12"/>
  <c r="C57" i="12"/>
  <c r="J57" i="12" l="1"/>
  <c r="E57" i="12"/>
  <c r="D62" i="12"/>
  <c r="Q54" i="12"/>
  <c r="R54" i="12" s="1"/>
  <c r="T54" i="12" s="1"/>
  <c r="S54" i="12"/>
  <c r="F55" i="12"/>
  <c r="G55" i="12" s="1"/>
  <c r="H55" i="12" s="1"/>
  <c r="P55" i="12"/>
  <c r="O58" i="12"/>
  <c r="K55" i="12"/>
  <c r="L55" i="12" s="1"/>
  <c r="M55" i="12" s="1"/>
  <c r="C58" i="12"/>
  <c r="J58" i="12" l="1"/>
  <c r="E58" i="12"/>
  <c r="D63" i="12"/>
  <c r="Q55" i="12"/>
  <c r="R55" i="12" s="1"/>
  <c r="T55" i="12" s="1"/>
  <c r="S55" i="12"/>
  <c r="O59" i="12"/>
  <c r="F56" i="12"/>
  <c r="G56" i="12" s="1"/>
  <c r="H56" i="12" s="1"/>
  <c r="C59" i="12"/>
  <c r="K56" i="12"/>
  <c r="L56" i="12" s="1"/>
  <c r="M56" i="12" s="1"/>
  <c r="P56" i="12"/>
  <c r="E59" i="12" l="1"/>
  <c r="D64" i="12"/>
  <c r="K58" i="12"/>
  <c r="Q56" i="12"/>
  <c r="R56" i="12" s="1"/>
  <c r="T56" i="12" s="1"/>
  <c r="S56" i="12"/>
  <c r="F57" i="12"/>
  <c r="G57" i="12" s="1"/>
  <c r="H57" i="12" s="1"/>
  <c r="K57" i="12"/>
  <c r="L57" i="12" s="1"/>
  <c r="M57" i="12" s="1"/>
  <c r="C60" i="12"/>
  <c r="P57" i="12"/>
  <c r="O60" i="12"/>
  <c r="E60" i="12" l="1"/>
  <c r="D65" i="12"/>
  <c r="Q57" i="12"/>
  <c r="R57" i="12" s="1"/>
  <c r="T57" i="12" s="1"/>
  <c r="S57" i="12"/>
  <c r="F58" i="12"/>
  <c r="G58" i="12" s="1"/>
  <c r="H58" i="12" s="1"/>
  <c r="O61" i="12"/>
  <c r="P58" i="12"/>
  <c r="C61" i="12"/>
  <c r="L58" i="12"/>
  <c r="M58" i="12" s="1"/>
  <c r="E61" i="12" l="1"/>
  <c r="D66" i="12"/>
  <c r="Q58" i="12"/>
  <c r="R58" i="12" s="1"/>
  <c r="T58" i="12" s="1"/>
  <c r="S58" i="12"/>
  <c r="P59" i="12"/>
  <c r="O62" i="12"/>
  <c r="K59" i="12"/>
  <c r="L59" i="12" s="1"/>
  <c r="M59" i="12" s="1"/>
  <c r="C62" i="12"/>
  <c r="F59" i="12"/>
  <c r="G59" i="12" s="1"/>
  <c r="H59" i="12" s="1"/>
  <c r="E62" i="12" l="1"/>
  <c r="D67" i="12"/>
  <c r="K61" i="12"/>
  <c r="Q59" i="12"/>
  <c r="R59" i="12" s="1"/>
  <c r="T59" i="12" s="1"/>
  <c r="S59" i="12"/>
  <c r="F60" i="12"/>
  <c r="G60" i="12" s="1"/>
  <c r="H60" i="12" s="1"/>
  <c r="K60" i="12"/>
  <c r="L60" i="12" s="1"/>
  <c r="M60" i="12" s="1"/>
  <c r="P60" i="12"/>
  <c r="O63" i="12"/>
  <c r="C63" i="12"/>
  <c r="E63" i="12" l="1"/>
  <c r="D68" i="12"/>
  <c r="Q60" i="12"/>
  <c r="R60" i="12" s="1"/>
  <c r="T60" i="12" s="1"/>
  <c r="S60" i="12"/>
  <c r="O64" i="12"/>
  <c r="L61" i="12"/>
  <c r="M61" i="12" s="1"/>
  <c r="P61" i="12"/>
  <c r="F61" i="12"/>
  <c r="G61" i="12" s="1"/>
  <c r="H61" i="12" s="1"/>
  <c r="C64" i="12"/>
  <c r="E64" i="12" l="1"/>
  <c r="D69" i="12"/>
  <c r="Q61" i="12"/>
  <c r="R61" i="12" s="1"/>
  <c r="T61" i="12" s="1"/>
  <c r="S61" i="12"/>
  <c r="O65" i="12"/>
  <c r="P62" i="12"/>
  <c r="C65" i="12"/>
  <c r="F62" i="12"/>
  <c r="G62" i="12" s="1"/>
  <c r="H62" i="12" s="1"/>
  <c r="K62" i="12"/>
  <c r="L62" i="12" s="1"/>
  <c r="M62" i="12" s="1"/>
  <c r="E65" i="12" l="1"/>
  <c r="D70" i="12"/>
  <c r="Q62" i="12"/>
  <c r="R62" i="12" s="1"/>
  <c r="T62" i="12" s="1"/>
  <c r="S62" i="12"/>
  <c r="K63" i="12"/>
  <c r="L63" i="12" s="1"/>
  <c r="M63" i="12" s="1"/>
  <c r="C66" i="12"/>
  <c r="F63" i="12"/>
  <c r="G63" i="12" s="1"/>
  <c r="H63" i="12" s="1"/>
  <c r="P63" i="12"/>
  <c r="O66" i="12"/>
  <c r="E66" i="12" l="1"/>
  <c r="D71" i="12"/>
  <c r="Q63" i="12"/>
  <c r="R63" i="12" s="1"/>
  <c r="T63" i="12" s="1"/>
  <c r="S63" i="12"/>
  <c r="O67" i="12"/>
  <c r="C67" i="12"/>
  <c r="F64" i="12"/>
  <c r="G64" i="12" s="1"/>
  <c r="H64" i="12" s="1"/>
  <c r="P64" i="12"/>
  <c r="K64" i="12"/>
  <c r="L64" i="12" s="1"/>
  <c r="M64" i="12" s="1"/>
  <c r="E67" i="12" l="1"/>
  <c r="D72" i="12"/>
  <c r="Q64" i="12"/>
  <c r="R64" i="12" s="1"/>
  <c r="T64" i="12" s="1"/>
  <c r="S64" i="12"/>
  <c r="C68" i="12"/>
  <c r="K65" i="12"/>
  <c r="L65" i="12" s="1"/>
  <c r="M65" i="12" s="1"/>
  <c r="F65" i="12"/>
  <c r="G65" i="12" s="1"/>
  <c r="H65" i="12" s="1"/>
  <c r="P65" i="12"/>
  <c r="O68" i="12"/>
  <c r="E68" i="12" l="1"/>
  <c r="D73" i="12"/>
  <c r="K66" i="12"/>
  <c r="L66" i="12" s="1"/>
  <c r="M66" i="12" s="1"/>
  <c r="Q65" i="12"/>
  <c r="R65" i="12" s="1"/>
  <c r="T65" i="12" s="1"/>
  <c r="S65" i="12"/>
  <c r="O69" i="12"/>
  <c r="C69" i="12"/>
  <c r="F66" i="12"/>
  <c r="G66" i="12" s="1"/>
  <c r="H66" i="12" s="1"/>
  <c r="P66" i="12"/>
  <c r="E69" i="12" l="1"/>
  <c r="D74" i="12"/>
  <c r="Q66" i="12"/>
  <c r="R66" i="12" s="1"/>
  <c r="T66" i="12" s="1"/>
  <c r="S66" i="12"/>
  <c r="K67" i="12"/>
  <c r="L67" i="12" s="1"/>
  <c r="M67" i="12" s="1"/>
  <c r="C70" i="12"/>
  <c r="F67" i="12"/>
  <c r="G67" i="12" s="1"/>
  <c r="H67" i="12" s="1"/>
  <c r="P67" i="12"/>
  <c r="O70" i="12"/>
  <c r="E70" i="12" l="1"/>
  <c r="D75" i="12"/>
  <c r="K69" i="12"/>
  <c r="K68" i="12"/>
  <c r="L68" i="12" s="1"/>
  <c r="M68" i="12" s="1"/>
  <c r="Q67" i="12"/>
  <c r="R67" i="12" s="1"/>
  <c r="T67" i="12" s="1"/>
  <c r="S67" i="12"/>
  <c r="C71" i="12"/>
  <c r="F68" i="12"/>
  <c r="G68" i="12" s="1"/>
  <c r="H68" i="12" s="1"/>
  <c r="O71" i="12"/>
  <c r="P68" i="12"/>
  <c r="E71" i="12" l="1"/>
  <c r="D76" i="12"/>
  <c r="Q68" i="12"/>
  <c r="R68" i="12" s="1"/>
  <c r="T68" i="12" s="1"/>
  <c r="S68" i="12"/>
  <c r="P69" i="12"/>
  <c r="O72" i="12"/>
  <c r="L69" i="12"/>
  <c r="M69" i="12" s="1"/>
  <c r="F69" i="12"/>
  <c r="G69" i="12" s="1"/>
  <c r="H69" i="12" s="1"/>
  <c r="C72" i="12"/>
  <c r="E72" i="12" l="1"/>
  <c r="D77" i="12"/>
  <c r="K70" i="12"/>
  <c r="L70" i="12" s="1"/>
  <c r="M70" i="12" s="1"/>
  <c r="Q69" i="12"/>
  <c r="R69" i="12" s="1"/>
  <c r="T69" i="12" s="1"/>
  <c r="S69" i="12"/>
  <c r="F70" i="12"/>
  <c r="G70" i="12" s="1"/>
  <c r="H70" i="12" s="1"/>
  <c r="P70" i="12"/>
  <c r="O73" i="12"/>
  <c r="C73" i="12"/>
  <c r="E73" i="12" l="1"/>
  <c r="D78" i="12"/>
  <c r="K71" i="12"/>
  <c r="L71" i="12" s="1"/>
  <c r="M71" i="12" s="1"/>
  <c r="Q70" i="12"/>
  <c r="R70" i="12" s="1"/>
  <c r="T70" i="12" s="1"/>
  <c r="S70" i="12"/>
  <c r="P71" i="12"/>
  <c r="F71" i="12"/>
  <c r="G71" i="12" s="1"/>
  <c r="H71" i="12" s="1"/>
  <c r="O74" i="12"/>
  <c r="C74" i="12"/>
  <c r="E74" i="12" l="1"/>
  <c r="D79" i="12"/>
  <c r="Q71" i="12"/>
  <c r="R71" i="12" s="1"/>
  <c r="T71" i="12" s="1"/>
  <c r="S71" i="12"/>
  <c r="O75" i="12"/>
  <c r="F72" i="12"/>
  <c r="G72" i="12" s="1"/>
  <c r="H72" i="12" s="1"/>
  <c r="K72" i="12"/>
  <c r="L72" i="12" s="1"/>
  <c r="M72" i="12" s="1"/>
  <c r="C75" i="12"/>
  <c r="P72" i="12"/>
  <c r="E75" i="12" l="1"/>
  <c r="D80" i="12"/>
  <c r="K74" i="12"/>
  <c r="Q72" i="12"/>
  <c r="R72" i="12" s="1"/>
  <c r="T72" i="12" s="1"/>
  <c r="S72" i="12"/>
  <c r="F73" i="12"/>
  <c r="G73" i="12" s="1"/>
  <c r="H73" i="12" s="1"/>
  <c r="K73" i="12"/>
  <c r="L73" i="12" s="1"/>
  <c r="M73" i="12" s="1"/>
  <c r="C76" i="12"/>
  <c r="P73" i="12"/>
  <c r="O76" i="12"/>
  <c r="E76" i="12" l="1"/>
  <c r="D81" i="12"/>
  <c r="K75" i="12"/>
  <c r="Q73" i="12"/>
  <c r="R73" i="12" s="1"/>
  <c r="T73" i="12" s="1"/>
  <c r="S73" i="12"/>
  <c r="F74" i="12"/>
  <c r="G74" i="12" s="1"/>
  <c r="H74" i="12" s="1"/>
  <c r="P74" i="12"/>
  <c r="O77" i="12"/>
  <c r="C77" i="12"/>
  <c r="L74" i="12"/>
  <c r="M74" i="12" s="1"/>
  <c r="E77" i="12" l="1"/>
  <c r="D82" i="12"/>
  <c r="Q74" i="12"/>
  <c r="R74" i="12" s="1"/>
  <c r="T74" i="12" s="1"/>
  <c r="S74" i="12"/>
  <c r="F75" i="12"/>
  <c r="G75" i="12" s="1"/>
  <c r="H75" i="12" s="1"/>
  <c r="C78" i="12"/>
  <c r="P75" i="12"/>
  <c r="L75" i="12"/>
  <c r="M75" i="12" s="1"/>
  <c r="O78" i="12"/>
  <c r="E78" i="12" l="1"/>
  <c r="D83" i="12"/>
  <c r="K76" i="12"/>
  <c r="L76" i="12" s="1"/>
  <c r="M76" i="12" s="1"/>
  <c r="K77" i="12"/>
  <c r="Q75" i="12"/>
  <c r="R75" i="12" s="1"/>
  <c r="T75" i="12" s="1"/>
  <c r="S75" i="12"/>
  <c r="C79" i="12"/>
  <c r="F76" i="12"/>
  <c r="G76" i="12" s="1"/>
  <c r="H76" i="12" s="1"/>
  <c r="P76" i="12"/>
  <c r="O79" i="12"/>
  <c r="E79" i="12" l="1"/>
  <c r="D84" i="12"/>
  <c r="Q76" i="12"/>
  <c r="R76" i="12" s="1"/>
  <c r="T76" i="12" s="1"/>
  <c r="S76" i="12"/>
  <c r="O80" i="12"/>
  <c r="F77" i="12"/>
  <c r="G77" i="12" s="1"/>
  <c r="H77" i="12" s="1"/>
  <c r="C80" i="12"/>
  <c r="L77" i="12"/>
  <c r="M77" i="12" s="1"/>
  <c r="P77" i="12"/>
  <c r="E80" i="12" l="1"/>
  <c r="D85" i="12"/>
  <c r="Q77" i="12"/>
  <c r="R77" i="12" s="1"/>
  <c r="T77" i="12" s="1"/>
  <c r="S77" i="12"/>
  <c r="F78" i="12"/>
  <c r="G78" i="12" s="1"/>
  <c r="H78" i="12" s="1"/>
  <c r="K78" i="12"/>
  <c r="L78" i="12" s="1"/>
  <c r="M78" i="12" s="1"/>
  <c r="C81" i="12"/>
  <c r="P78" i="12"/>
  <c r="O81" i="12"/>
  <c r="E81" i="12" l="1"/>
  <c r="D86" i="12"/>
  <c r="K79" i="12"/>
  <c r="L79" i="12" s="1"/>
  <c r="M79" i="12" s="1"/>
  <c r="Q78" i="12"/>
  <c r="R78" i="12" s="1"/>
  <c r="T78" i="12" s="1"/>
  <c r="S78" i="12"/>
  <c r="F79" i="12"/>
  <c r="G79" i="12" s="1"/>
  <c r="H79" i="12" s="1"/>
  <c r="C82" i="12"/>
  <c r="P79" i="12"/>
  <c r="O82" i="12"/>
  <c r="E82" i="12" l="1"/>
  <c r="D87" i="12"/>
  <c r="K80" i="12"/>
  <c r="L80" i="12" s="1"/>
  <c r="M80" i="12" s="1"/>
  <c r="Q79" i="12"/>
  <c r="R79" i="12" s="1"/>
  <c r="T79" i="12" s="1"/>
  <c r="S79" i="12"/>
  <c r="F80" i="12"/>
  <c r="G80" i="12" s="1"/>
  <c r="H80" i="12" s="1"/>
  <c r="O83" i="12"/>
  <c r="P80" i="12"/>
  <c r="C83" i="12"/>
  <c r="E83" i="12" l="1"/>
  <c r="D88" i="12"/>
  <c r="Q80" i="12"/>
  <c r="R80" i="12" s="1"/>
  <c r="T80" i="12" s="1"/>
  <c r="S80" i="12"/>
  <c r="K81" i="12"/>
  <c r="L81" i="12" s="1"/>
  <c r="M81" i="12" s="1"/>
  <c r="O84" i="12"/>
  <c r="F81" i="12"/>
  <c r="G81" i="12" s="1"/>
  <c r="H81" i="12" s="1"/>
  <c r="P81" i="12"/>
  <c r="C84" i="12"/>
  <c r="E84" i="12" l="1"/>
  <c r="D89" i="12"/>
  <c r="Q81" i="12"/>
  <c r="R81" i="12" s="1"/>
  <c r="T81" i="12" s="1"/>
  <c r="S81" i="12"/>
  <c r="P82" i="12"/>
  <c r="O85" i="12"/>
  <c r="K82" i="12"/>
  <c r="L82" i="12" s="1"/>
  <c r="M82" i="12" s="1"/>
  <c r="C85" i="12"/>
  <c r="F82" i="12"/>
  <c r="G82" i="12" s="1"/>
  <c r="H82" i="12" s="1"/>
  <c r="E85" i="12" l="1"/>
  <c r="D90" i="12"/>
  <c r="K84" i="12"/>
  <c r="Q82" i="12"/>
  <c r="R82" i="12" s="1"/>
  <c r="T82" i="12" s="1"/>
  <c r="S82" i="12"/>
  <c r="P83" i="12"/>
  <c r="O86" i="12"/>
  <c r="K83" i="12"/>
  <c r="L83" i="12" s="1"/>
  <c r="M83" i="12" s="1"/>
  <c r="C86" i="12"/>
  <c r="F83" i="12"/>
  <c r="G83" i="12" s="1"/>
  <c r="H83" i="12" s="1"/>
  <c r="E86" i="12" l="1"/>
  <c r="D91" i="12"/>
  <c r="Q83" i="12"/>
  <c r="R83" i="12" s="1"/>
  <c r="T83" i="12" s="1"/>
  <c r="S83" i="12"/>
  <c r="O87" i="12"/>
  <c r="P84" i="12"/>
  <c r="C87" i="12"/>
  <c r="F84" i="12"/>
  <c r="G84" i="12" s="1"/>
  <c r="H84" i="12" s="1"/>
  <c r="L84" i="12"/>
  <c r="M84" i="12" s="1"/>
  <c r="E87" i="12" l="1"/>
  <c r="D92" i="12"/>
  <c r="K86" i="12"/>
  <c r="Q84" i="12"/>
  <c r="R84" i="12" s="1"/>
  <c r="T84" i="12" s="1"/>
  <c r="S84" i="12"/>
  <c r="K85" i="12"/>
  <c r="L85" i="12" s="1"/>
  <c r="M85" i="12" s="1"/>
  <c r="C88" i="12"/>
  <c r="F85" i="12"/>
  <c r="G85" i="12" s="1"/>
  <c r="H85" i="12" s="1"/>
  <c r="P85" i="12"/>
  <c r="O88" i="12"/>
  <c r="E88" i="12" l="1"/>
  <c r="D93" i="12"/>
  <c r="K87" i="12"/>
  <c r="Q85" i="12"/>
  <c r="R85" i="12" s="1"/>
  <c r="T85" i="12" s="1"/>
  <c r="S85" i="12"/>
  <c r="C89" i="12"/>
  <c r="F86" i="12"/>
  <c r="G86" i="12" s="1"/>
  <c r="H86" i="12" s="1"/>
  <c r="O89" i="12"/>
  <c r="P86" i="12"/>
  <c r="L86" i="12"/>
  <c r="M86" i="12" s="1"/>
  <c r="E89" i="12" l="1"/>
  <c r="D94" i="12"/>
  <c r="Q86" i="12"/>
  <c r="R86" i="12" s="1"/>
  <c r="T86" i="12" s="1"/>
  <c r="S86" i="12"/>
  <c r="P87" i="12"/>
  <c r="O90" i="12"/>
  <c r="F87" i="12"/>
  <c r="G87" i="12" s="1"/>
  <c r="H87" i="12" s="1"/>
  <c r="L87" i="12"/>
  <c r="M87" i="12" s="1"/>
  <c r="C90" i="12"/>
  <c r="E90" i="12" l="1"/>
  <c r="D95" i="12"/>
  <c r="K88" i="12"/>
  <c r="L88" i="12" s="1"/>
  <c r="M88" i="12" s="1"/>
  <c r="K89" i="12"/>
  <c r="Q87" i="12"/>
  <c r="R87" i="12" s="1"/>
  <c r="T87" i="12" s="1"/>
  <c r="S87" i="12"/>
  <c r="P88" i="12"/>
  <c r="O91" i="12"/>
  <c r="F88" i="12"/>
  <c r="G88" i="12" s="1"/>
  <c r="H88" i="12" s="1"/>
  <c r="C91" i="12"/>
  <c r="E91" i="12" l="1"/>
  <c r="D96" i="12"/>
  <c r="Q88" i="12"/>
  <c r="R88" i="12" s="1"/>
  <c r="T88" i="12" s="1"/>
  <c r="S88" i="12"/>
  <c r="P89" i="12"/>
  <c r="O92" i="12"/>
  <c r="L89" i="12"/>
  <c r="M89" i="12" s="1"/>
  <c r="F89" i="12"/>
  <c r="G89" i="12" s="1"/>
  <c r="H89" i="12" s="1"/>
  <c r="C92" i="12"/>
  <c r="E92" i="12" l="1"/>
  <c r="D97" i="12"/>
  <c r="Q89" i="12"/>
  <c r="R89" i="12" s="1"/>
  <c r="T89" i="12" s="1"/>
  <c r="S89" i="12"/>
  <c r="C93" i="12"/>
  <c r="O93" i="12"/>
  <c r="P90" i="12"/>
  <c r="F90" i="12"/>
  <c r="G90" i="12" s="1"/>
  <c r="H90" i="12" s="1"/>
  <c r="K90" i="12"/>
  <c r="L90" i="12" s="1"/>
  <c r="M90" i="12" s="1"/>
  <c r="E93" i="12" l="1"/>
  <c r="D98" i="12"/>
  <c r="K91" i="12"/>
  <c r="L91" i="12" s="1"/>
  <c r="M91" i="12" s="1"/>
  <c r="Q90" i="12"/>
  <c r="R90" i="12" s="1"/>
  <c r="T90" i="12" s="1"/>
  <c r="S90" i="12"/>
  <c r="F91" i="12"/>
  <c r="G91" i="12" s="1"/>
  <c r="H91" i="12" s="1"/>
  <c r="P91" i="12"/>
  <c r="O94" i="12"/>
  <c r="C94" i="12"/>
  <c r="E94" i="12" l="1"/>
  <c r="D99" i="12"/>
  <c r="K92" i="12"/>
  <c r="L92" i="12" s="1"/>
  <c r="M92" i="12" s="1"/>
  <c r="Q91" i="12"/>
  <c r="R91" i="12" s="1"/>
  <c r="T91" i="12" s="1"/>
  <c r="S91" i="12"/>
  <c r="O95" i="12"/>
  <c r="F92" i="12"/>
  <c r="G92" i="12" s="1"/>
  <c r="H92" i="12" s="1"/>
  <c r="P92" i="12"/>
  <c r="C95" i="12"/>
  <c r="E95" i="12" l="1"/>
  <c r="D100" i="12"/>
  <c r="Q92" i="12"/>
  <c r="R92" i="12" s="1"/>
  <c r="T92" i="12" s="1"/>
  <c r="S92" i="12"/>
  <c r="F93" i="12"/>
  <c r="G93" i="12" s="1"/>
  <c r="H93" i="12" s="1"/>
  <c r="C96" i="12"/>
  <c r="K93" i="12"/>
  <c r="L93" i="12" s="1"/>
  <c r="M93" i="12" s="1"/>
  <c r="P93" i="12"/>
  <c r="O96" i="12"/>
  <c r="E96" i="12" l="1"/>
  <c r="D101" i="12"/>
  <c r="K94" i="12"/>
  <c r="L94" i="12" s="1"/>
  <c r="M94" i="12" s="1"/>
  <c r="Q93" i="12"/>
  <c r="R93" i="12" s="1"/>
  <c r="T93" i="12" s="1"/>
  <c r="S93" i="12"/>
  <c r="F94" i="12"/>
  <c r="G94" i="12" s="1"/>
  <c r="H94" i="12" s="1"/>
  <c r="P94" i="12"/>
  <c r="O97" i="12"/>
  <c r="C97" i="12"/>
  <c r="E97" i="12" l="1"/>
  <c r="D102" i="12"/>
  <c r="K95" i="12"/>
  <c r="L95" i="12" s="1"/>
  <c r="M95" i="12" s="1"/>
  <c r="Q94" i="12"/>
  <c r="R94" i="12" s="1"/>
  <c r="T94" i="12" s="1"/>
  <c r="S94" i="12"/>
  <c r="C98" i="12"/>
  <c r="F95" i="12"/>
  <c r="G95" i="12" s="1"/>
  <c r="H95" i="12" s="1"/>
  <c r="P95" i="12"/>
  <c r="O98" i="12"/>
  <c r="E98" i="12" l="1"/>
  <c r="D103" i="12"/>
  <c r="K96" i="12"/>
  <c r="L96" i="12" s="1"/>
  <c r="M96" i="12" s="1"/>
  <c r="Q95" i="12"/>
  <c r="R95" i="12" s="1"/>
  <c r="T95" i="12" s="1"/>
  <c r="S95" i="12"/>
  <c r="F96" i="12"/>
  <c r="G96" i="12" s="1"/>
  <c r="H96" i="12" s="1"/>
  <c r="P96" i="12"/>
  <c r="C99" i="12"/>
  <c r="O99" i="12"/>
  <c r="E99" i="12" l="1"/>
  <c r="D104" i="12"/>
  <c r="K97" i="12"/>
  <c r="L97" i="12" s="1"/>
  <c r="M97" i="12" s="1"/>
  <c r="Q96" i="12"/>
  <c r="R96" i="12" s="1"/>
  <c r="T96" i="12" s="1"/>
  <c r="S96" i="12"/>
  <c r="P97" i="12"/>
  <c r="O100" i="12"/>
  <c r="C100" i="12"/>
  <c r="F97" i="12"/>
  <c r="G97" i="12" s="1"/>
  <c r="H97" i="12" s="1"/>
  <c r="E100" i="12" l="1"/>
  <c r="D105" i="12"/>
  <c r="Q97" i="12"/>
  <c r="R97" i="12" s="1"/>
  <c r="T97" i="12" s="1"/>
  <c r="S97" i="12"/>
  <c r="F98" i="12"/>
  <c r="G98" i="12" s="1"/>
  <c r="H98" i="12" s="1"/>
  <c r="C101" i="12"/>
  <c r="P98" i="12"/>
  <c r="O101" i="12"/>
  <c r="K98" i="12"/>
  <c r="L98" i="12" s="1"/>
  <c r="M98" i="12" s="1"/>
  <c r="E101" i="12" l="1"/>
  <c r="D106" i="12"/>
  <c r="Q98" i="12"/>
  <c r="R98" i="12" s="1"/>
  <c r="T98" i="12" s="1"/>
  <c r="S98" i="12"/>
  <c r="F99" i="12"/>
  <c r="G99" i="12" s="1"/>
  <c r="H99" i="12" s="1"/>
  <c r="O102" i="12"/>
  <c r="K99" i="12"/>
  <c r="L99" i="12" s="1"/>
  <c r="M99" i="12" s="1"/>
  <c r="P99" i="12"/>
  <c r="C102" i="12"/>
  <c r="E102" i="12" l="1"/>
  <c r="D107" i="12"/>
  <c r="Q99" i="12"/>
  <c r="R99" i="12" s="1"/>
  <c r="T99" i="12" s="1"/>
  <c r="S99" i="12"/>
  <c r="P100" i="12"/>
  <c r="O103" i="12"/>
  <c r="C103" i="12"/>
  <c r="F100" i="12"/>
  <c r="G100" i="12" s="1"/>
  <c r="H100" i="12" s="1"/>
  <c r="K100" i="12"/>
  <c r="L100" i="12" s="1"/>
  <c r="M100" i="12" s="1"/>
  <c r="E103" i="12" l="1"/>
  <c r="D108" i="12"/>
  <c r="Q100" i="12"/>
  <c r="R100" i="12" s="1"/>
  <c r="T100" i="12" s="1"/>
  <c r="S100" i="12"/>
  <c r="K101" i="12"/>
  <c r="L101" i="12" s="1"/>
  <c r="M101" i="12" s="1"/>
  <c r="F101" i="12"/>
  <c r="G101" i="12" s="1"/>
  <c r="H101" i="12" s="1"/>
  <c r="P101" i="12"/>
  <c r="C104" i="12"/>
  <c r="O104" i="12"/>
  <c r="E104" i="12" l="1"/>
  <c r="D109" i="12"/>
  <c r="K103" i="12"/>
  <c r="Q101" i="12"/>
  <c r="R101" i="12" s="1"/>
  <c r="T101" i="12" s="1"/>
  <c r="S101" i="12"/>
  <c r="F102" i="12"/>
  <c r="G102" i="12" s="1"/>
  <c r="H102" i="12" s="1"/>
  <c r="K102" i="12"/>
  <c r="L102" i="12" s="1"/>
  <c r="M102" i="12" s="1"/>
  <c r="C105" i="12"/>
  <c r="P102" i="12"/>
  <c r="O105" i="12"/>
  <c r="E105" i="12" l="1"/>
  <c r="D110" i="12"/>
  <c r="Q102" i="12"/>
  <c r="R102" i="12" s="1"/>
  <c r="T102" i="12" s="1"/>
  <c r="S102" i="12"/>
  <c r="C106" i="12"/>
  <c r="P103" i="12"/>
  <c r="O106" i="12"/>
  <c r="F103" i="12"/>
  <c r="G103" i="12" s="1"/>
  <c r="H103" i="12" s="1"/>
  <c r="L103" i="12"/>
  <c r="M103" i="12" s="1"/>
  <c r="E106" i="12" l="1"/>
  <c r="D111" i="12"/>
  <c r="Q103" i="12"/>
  <c r="R103" i="12" s="1"/>
  <c r="T103" i="12" s="1"/>
  <c r="S103" i="12"/>
  <c r="F104" i="12"/>
  <c r="G104" i="12" s="1"/>
  <c r="H104" i="12" s="1"/>
  <c r="P104" i="12"/>
  <c r="O107" i="12"/>
  <c r="K104" i="12"/>
  <c r="L104" i="12" s="1"/>
  <c r="M104" i="12" s="1"/>
  <c r="C107" i="12"/>
  <c r="E107" i="12" l="1"/>
  <c r="D112" i="12"/>
  <c r="Q104" i="12"/>
  <c r="R104" i="12" s="1"/>
  <c r="T104" i="12" s="1"/>
  <c r="S104" i="12"/>
  <c r="F105" i="12"/>
  <c r="G105" i="12" s="1"/>
  <c r="H105" i="12" s="1"/>
  <c r="K105" i="12"/>
  <c r="L105" i="12" s="1"/>
  <c r="M105" i="12" s="1"/>
  <c r="C108" i="12"/>
  <c r="P105" i="12"/>
  <c r="O108" i="12"/>
  <c r="E108" i="12" l="1"/>
  <c r="D113" i="12"/>
  <c r="Q105" i="12"/>
  <c r="R105" i="12" s="1"/>
  <c r="T105" i="12" s="1"/>
  <c r="S105" i="12"/>
  <c r="O109" i="12"/>
  <c r="C109" i="12"/>
  <c r="F106" i="12"/>
  <c r="G106" i="12" s="1"/>
  <c r="H106" i="12" s="1"/>
  <c r="P106" i="12"/>
  <c r="K106" i="12"/>
  <c r="L106" i="12" s="1"/>
  <c r="M106" i="12" s="1"/>
  <c r="E109" i="12" l="1"/>
  <c r="D114" i="12"/>
  <c r="Q106" i="12"/>
  <c r="R106" i="12" s="1"/>
  <c r="T106" i="12" s="1"/>
  <c r="S106" i="12"/>
  <c r="C110" i="12"/>
  <c r="F107" i="12"/>
  <c r="G107" i="12" s="1"/>
  <c r="H107" i="12" s="1"/>
  <c r="K107" i="12"/>
  <c r="L107" i="12" s="1"/>
  <c r="M107" i="12" s="1"/>
  <c r="P107" i="12"/>
  <c r="O110" i="12"/>
  <c r="E110" i="12" l="1"/>
  <c r="D115" i="12"/>
  <c r="Q107" i="12"/>
  <c r="R107" i="12" s="1"/>
  <c r="T107" i="12" s="1"/>
  <c r="S107" i="12"/>
  <c r="K108" i="12"/>
  <c r="L108" i="12" s="1"/>
  <c r="M108" i="12" s="1"/>
  <c r="F108" i="12"/>
  <c r="G108" i="12" s="1"/>
  <c r="H108" i="12" s="1"/>
  <c r="P108" i="12"/>
  <c r="O111" i="12"/>
  <c r="C111" i="12"/>
  <c r="E111" i="12" l="1"/>
  <c r="D116" i="12"/>
  <c r="K110" i="12"/>
  <c r="Q108" i="12"/>
  <c r="R108" i="12" s="1"/>
  <c r="T108" i="12" s="1"/>
  <c r="S108" i="12"/>
  <c r="F109" i="12"/>
  <c r="G109" i="12" s="1"/>
  <c r="H109" i="12" s="1"/>
  <c r="P109" i="12"/>
  <c r="C112" i="12"/>
  <c r="K109" i="12"/>
  <c r="L109" i="12" s="1"/>
  <c r="M109" i="12" s="1"/>
  <c r="O112" i="12"/>
  <c r="E112" i="12" l="1"/>
  <c r="D117" i="12"/>
  <c r="K111" i="12"/>
  <c r="Q109" i="12"/>
  <c r="R109" i="12" s="1"/>
  <c r="T109" i="12" s="1"/>
  <c r="S109" i="12"/>
  <c r="F110" i="12"/>
  <c r="G110" i="12" s="1"/>
  <c r="H110" i="12" s="1"/>
  <c r="P110" i="12"/>
  <c r="O113" i="12"/>
  <c r="C113" i="12"/>
  <c r="L110" i="12"/>
  <c r="M110" i="12" s="1"/>
  <c r="E113" i="12" l="1"/>
  <c r="D118" i="12"/>
  <c r="Q110" i="12"/>
  <c r="R110" i="12" s="1"/>
  <c r="T110" i="12" s="1"/>
  <c r="S110" i="12"/>
  <c r="O114" i="12"/>
  <c r="C114" i="12"/>
  <c r="P111" i="12"/>
  <c r="F111" i="12"/>
  <c r="G111" i="12" s="1"/>
  <c r="H111" i="12" s="1"/>
  <c r="L111" i="12"/>
  <c r="M111" i="12" s="1"/>
  <c r="E114" i="12" l="1"/>
  <c r="D119" i="12"/>
  <c r="Q111" i="12"/>
  <c r="R111" i="12" s="1"/>
  <c r="T111" i="12" s="1"/>
  <c r="S111" i="12"/>
  <c r="P112" i="12"/>
  <c r="O115" i="12"/>
  <c r="F112" i="12"/>
  <c r="G112" i="12" s="1"/>
  <c r="H112" i="12" s="1"/>
  <c r="K112" i="12"/>
  <c r="L112" i="12" s="1"/>
  <c r="M112" i="12" s="1"/>
  <c r="C115" i="12"/>
  <c r="E115" i="12" l="1"/>
  <c r="D120" i="12"/>
  <c r="Q112" i="12"/>
  <c r="R112" i="12" s="1"/>
  <c r="T112" i="12" s="1"/>
  <c r="S112" i="12"/>
  <c r="K113" i="12"/>
  <c r="L113" i="12" s="1"/>
  <c r="M113" i="12" s="1"/>
  <c r="P113" i="12"/>
  <c r="O116" i="12"/>
  <c r="F113" i="12"/>
  <c r="G113" i="12" s="1"/>
  <c r="H113" i="12" s="1"/>
  <c r="C116" i="12"/>
  <c r="E116" i="12" l="1"/>
  <c r="D121" i="12"/>
  <c r="Q113" i="12"/>
  <c r="R113" i="12" s="1"/>
  <c r="T113" i="12" s="1"/>
  <c r="S113" i="12"/>
  <c r="O117" i="12"/>
  <c r="F114" i="12"/>
  <c r="G114" i="12" s="1"/>
  <c r="H114" i="12" s="1"/>
  <c r="K114" i="12"/>
  <c r="L114" i="12" s="1"/>
  <c r="M114" i="12" s="1"/>
  <c r="C117" i="12"/>
  <c r="P114" i="12"/>
  <c r="E117" i="12" l="1"/>
  <c r="D122" i="12"/>
  <c r="Q114" i="12"/>
  <c r="R114" i="12" s="1"/>
  <c r="T114" i="12" s="1"/>
  <c r="S114" i="12"/>
  <c r="F115" i="12"/>
  <c r="G115" i="12" s="1"/>
  <c r="H115" i="12" s="1"/>
  <c r="C118" i="12"/>
  <c r="K115" i="12"/>
  <c r="L115" i="12" s="1"/>
  <c r="M115" i="12" s="1"/>
  <c r="P115" i="12"/>
  <c r="O118" i="12"/>
  <c r="E118" i="12" l="1"/>
  <c r="D123" i="12"/>
  <c r="Q115" i="12"/>
  <c r="R115" i="12" s="1"/>
  <c r="T115" i="12" s="1"/>
  <c r="S115" i="12"/>
  <c r="P116" i="12"/>
  <c r="C119" i="12"/>
  <c r="F116" i="12"/>
  <c r="G116" i="12" s="1"/>
  <c r="H116" i="12" s="1"/>
  <c r="K116" i="12"/>
  <c r="L116" i="12" s="1"/>
  <c r="M116" i="12" s="1"/>
  <c r="O119" i="12"/>
  <c r="E119" i="12" l="1"/>
  <c r="D124" i="12"/>
  <c r="Q116" i="12"/>
  <c r="R116" i="12" s="1"/>
  <c r="T116" i="12" s="1"/>
  <c r="S116" i="12"/>
  <c r="O120" i="12"/>
  <c r="C120" i="12"/>
  <c r="F117" i="12"/>
  <c r="G117" i="12" s="1"/>
  <c r="H117" i="12" s="1"/>
  <c r="K117" i="12"/>
  <c r="L117" i="12" s="1"/>
  <c r="M117" i="12" s="1"/>
  <c r="P117" i="12"/>
  <c r="E120" i="12" l="1"/>
  <c r="D125" i="12"/>
  <c r="K119" i="12"/>
  <c r="Q117" i="12"/>
  <c r="R117" i="12" s="1"/>
  <c r="T117" i="12" s="1"/>
  <c r="S117" i="12"/>
  <c r="K118" i="12"/>
  <c r="L118" i="12" s="1"/>
  <c r="M118" i="12" s="1"/>
  <c r="F118" i="12"/>
  <c r="G118" i="12" s="1"/>
  <c r="H118" i="12" s="1"/>
  <c r="O121" i="12"/>
  <c r="C121" i="12"/>
  <c r="P118" i="12"/>
  <c r="E121" i="12" l="1"/>
  <c r="D126" i="12"/>
  <c r="K120" i="12"/>
  <c r="Q118" i="12"/>
  <c r="R118" i="12" s="1"/>
  <c r="T118" i="12" s="1"/>
  <c r="S118" i="12"/>
  <c r="F119" i="12"/>
  <c r="G119" i="12" s="1"/>
  <c r="H119" i="12" s="1"/>
  <c r="C122" i="12"/>
  <c r="P119" i="12"/>
  <c r="O122" i="12"/>
  <c r="L119" i="12"/>
  <c r="M119" i="12" s="1"/>
  <c r="E122" i="12" l="1"/>
  <c r="D127" i="12"/>
  <c r="Q119" i="12"/>
  <c r="R119" i="12" s="1"/>
  <c r="T119" i="12" s="1"/>
  <c r="S119" i="12"/>
  <c r="P120" i="12"/>
  <c r="O123" i="12"/>
  <c r="C123" i="12"/>
  <c r="F120" i="12"/>
  <c r="G120" i="12" s="1"/>
  <c r="H120" i="12" s="1"/>
  <c r="L120" i="12"/>
  <c r="M120" i="12" s="1"/>
  <c r="E123" i="12" l="1"/>
  <c r="D128" i="12"/>
  <c r="Q120" i="12"/>
  <c r="R120" i="12" s="1"/>
  <c r="T120" i="12" s="1"/>
  <c r="S120" i="12"/>
  <c r="O124" i="12"/>
  <c r="K121" i="12"/>
  <c r="L121" i="12" s="1"/>
  <c r="M121" i="12" s="1"/>
  <c r="C124" i="12"/>
  <c r="F121" i="12"/>
  <c r="G121" i="12" s="1"/>
  <c r="H121" i="12" s="1"/>
  <c r="P121" i="12"/>
  <c r="E124" i="12" l="1"/>
  <c r="D129" i="12"/>
  <c r="K123" i="12"/>
  <c r="Q121" i="12"/>
  <c r="R121" i="12" s="1"/>
  <c r="T121" i="12" s="1"/>
  <c r="S121" i="12"/>
  <c r="K122" i="12"/>
  <c r="L122" i="12" s="1"/>
  <c r="M122" i="12" s="1"/>
  <c r="F122" i="12"/>
  <c r="G122" i="12" s="1"/>
  <c r="H122" i="12" s="1"/>
  <c r="C125" i="12"/>
  <c r="P122" i="12"/>
  <c r="O125" i="12"/>
  <c r="E125" i="12" l="1"/>
  <c r="D130" i="12"/>
  <c r="Q122" i="12"/>
  <c r="R122" i="12" s="1"/>
  <c r="T122" i="12" s="1"/>
  <c r="S122" i="12"/>
  <c r="F123" i="12"/>
  <c r="G123" i="12" s="1"/>
  <c r="H123" i="12" s="1"/>
  <c r="P123" i="12"/>
  <c r="C126" i="12"/>
  <c r="O126" i="12"/>
  <c r="L123" i="12"/>
  <c r="M123" i="12" s="1"/>
  <c r="E126" i="12" l="1"/>
  <c r="D131" i="12"/>
  <c r="K125" i="12"/>
  <c r="Q123" i="12"/>
  <c r="R123" i="12" s="1"/>
  <c r="T123" i="12" s="1"/>
  <c r="S123" i="12"/>
  <c r="K124" i="12"/>
  <c r="L124" i="12" s="1"/>
  <c r="M124" i="12" s="1"/>
  <c r="C127" i="12"/>
  <c r="P124" i="12"/>
  <c r="O127" i="12"/>
  <c r="F124" i="12"/>
  <c r="G124" i="12" s="1"/>
  <c r="H124" i="12" s="1"/>
  <c r="E127" i="12" l="1"/>
  <c r="D132" i="12"/>
  <c r="Q124" i="12"/>
  <c r="R124" i="12" s="1"/>
  <c r="T124" i="12" s="1"/>
  <c r="S124" i="12"/>
  <c r="O128" i="12"/>
  <c r="F125" i="12"/>
  <c r="G125" i="12" s="1"/>
  <c r="H125" i="12" s="1"/>
  <c r="C128" i="12"/>
  <c r="P125" i="12"/>
  <c r="L125" i="12"/>
  <c r="M125" i="12" s="1"/>
  <c r="E128" i="12" l="1"/>
  <c r="D133" i="12"/>
  <c r="K127" i="12"/>
  <c r="Q125" i="12"/>
  <c r="R125" i="12" s="1"/>
  <c r="T125" i="12" s="1"/>
  <c r="S125" i="12"/>
  <c r="C129" i="12"/>
  <c r="F126" i="12"/>
  <c r="G126" i="12" s="1"/>
  <c r="H126" i="12" s="1"/>
  <c r="K126" i="12"/>
  <c r="L126" i="12" s="1"/>
  <c r="M126" i="12" s="1"/>
  <c r="P126" i="12"/>
  <c r="O129" i="12"/>
  <c r="E129" i="12" l="1"/>
  <c r="D134" i="12"/>
  <c r="K128" i="12"/>
  <c r="Q126" i="12"/>
  <c r="R126" i="12" s="1"/>
  <c r="T126" i="12" s="1"/>
  <c r="S126" i="12"/>
  <c r="F127" i="12"/>
  <c r="G127" i="12" s="1"/>
  <c r="H127" i="12" s="1"/>
  <c r="C130" i="12"/>
  <c r="P127" i="12"/>
  <c r="O130" i="12"/>
  <c r="L127" i="12"/>
  <c r="M127" i="12" s="1"/>
  <c r="E130" i="12" l="1"/>
  <c r="D135" i="12"/>
  <c r="K129" i="12"/>
  <c r="Q127" i="12"/>
  <c r="R127" i="12" s="1"/>
  <c r="T127" i="12" s="1"/>
  <c r="S127" i="12"/>
  <c r="F128" i="12"/>
  <c r="G128" i="12" s="1"/>
  <c r="H128" i="12" s="1"/>
  <c r="O131" i="12"/>
  <c r="C131" i="12"/>
  <c r="P128" i="12"/>
  <c r="L128" i="12"/>
  <c r="M128" i="12" s="1"/>
  <c r="E131" i="12" l="1"/>
  <c r="D136" i="12"/>
  <c r="Q128" i="12"/>
  <c r="R128" i="12" s="1"/>
  <c r="T128" i="12" s="1"/>
  <c r="S128" i="12"/>
  <c r="P129" i="12"/>
  <c r="C132" i="12"/>
  <c r="O132" i="12"/>
  <c r="F129" i="12"/>
  <c r="G129" i="12" s="1"/>
  <c r="H129" i="12" s="1"/>
  <c r="L129" i="12"/>
  <c r="M129" i="12" s="1"/>
  <c r="E132" i="12" l="1"/>
  <c r="D137" i="12"/>
  <c r="K130" i="12"/>
  <c r="L130" i="12" s="1"/>
  <c r="M130" i="12" s="1"/>
  <c r="Q129" i="12"/>
  <c r="R129" i="12" s="1"/>
  <c r="T129" i="12" s="1"/>
  <c r="S129" i="12"/>
  <c r="P130" i="12"/>
  <c r="C133" i="12"/>
  <c r="O133" i="12"/>
  <c r="F130" i="12"/>
  <c r="G130" i="12" s="1"/>
  <c r="H130" i="12" s="1"/>
  <c r="E133" i="12" l="1"/>
  <c r="D138" i="12"/>
  <c r="K131" i="12"/>
  <c r="L131" i="12" s="1"/>
  <c r="M131" i="12" s="1"/>
  <c r="Q130" i="12"/>
  <c r="R130" i="12" s="1"/>
  <c r="T130" i="12" s="1"/>
  <c r="S130" i="12"/>
  <c r="P131" i="12"/>
  <c r="O134" i="12"/>
  <c r="F131" i="12"/>
  <c r="G131" i="12" s="1"/>
  <c r="H131" i="12" s="1"/>
  <c r="C134" i="12"/>
  <c r="E134" i="12" l="1"/>
  <c r="D139" i="12"/>
  <c r="Q131" i="12"/>
  <c r="R131" i="12" s="1"/>
  <c r="T131" i="12" s="1"/>
  <c r="S131" i="12"/>
  <c r="O135" i="12"/>
  <c r="P132" i="12"/>
  <c r="C135" i="12"/>
  <c r="F132" i="12"/>
  <c r="G132" i="12" s="1"/>
  <c r="H132" i="12" s="1"/>
  <c r="K132" i="12"/>
  <c r="L132" i="12" s="1"/>
  <c r="M132" i="12" s="1"/>
  <c r="E135" i="12" l="1"/>
  <c r="D140" i="12"/>
  <c r="Q132" i="12"/>
  <c r="R132" i="12" s="1"/>
  <c r="T132" i="12" s="1"/>
  <c r="S132" i="12"/>
  <c r="F133" i="12"/>
  <c r="G133" i="12" s="1"/>
  <c r="H133" i="12" s="1"/>
  <c r="K133" i="12"/>
  <c r="L133" i="12" s="1"/>
  <c r="M133" i="12" s="1"/>
  <c r="C136" i="12"/>
  <c r="P133" i="12"/>
  <c r="O136" i="12"/>
  <c r="E136" i="12" l="1"/>
  <c r="D141" i="12"/>
  <c r="Q133" i="12"/>
  <c r="R133" i="12" s="1"/>
  <c r="T133" i="12" s="1"/>
  <c r="S133" i="12"/>
  <c r="K134" i="12"/>
  <c r="L134" i="12" s="1"/>
  <c r="M134" i="12" s="1"/>
  <c r="F134" i="12"/>
  <c r="G134" i="12" s="1"/>
  <c r="H134" i="12" s="1"/>
  <c r="P134" i="12"/>
  <c r="O137" i="12"/>
  <c r="C137" i="12"/>
  <c r="E137" i="12" l="1"/>
  <c r="D142" i="12"/>
  <c r="Q134" i="12"/>
  <c r="R134" i="12" s="1"/>
  <c r="T134" i="12" s="1"/>
  <c r="S134" i="12"/>
  <c r="K135" i="12"/>
  <c r="L135" i="12" s="1"/>
  <c r="M135" i="12" s="1"/>
  <c r="P135" i="12"/>
  <c r="C138" i="12"/>
  <c r="F135" i="12"/>
  <c r="G135" i="12" s="1"/>
  <c r="H135" i="12" s="1"/>
  <c r="O138" i="12"/>
  <c r="E138" i="12" l="1"/>
  <c r="D143" i="12"/>
  <c r="K137" i="12"/>
  <c r="Q135" i="12"/>
  <c r="R135" i="12" s="1"/>
  <c r="T135" i="12" s="1"/>
  <c r="S135" i="12"/>
  <c r="P136" i="12"/>
  <c r="O139" i="12"/>
  <c r="C139" i="12"/>
  <c r="F136" i="12"/>
  <c r="G136" i="12" s="1"/>
  <c r="H136" i="12" s="1"/>
  <c r="K136" i="12"/>
  <c r="L136" i="12" s="1"/>
  <c r="M136" i="12" s="1"/>
  <c r="E139" i="12" l="1"/>
  <c r="D144" i="12"/>
  <c r="Q136" i="12"/>
  <c r="R136" i="12" s="1"/>
  <c r="T136" i="12" s="1"/>
  <c r="S136" i="12"/>
  <c r="P137" i="12"/>
  <c r="O140" i="12"/>
  <c r="C140" i="12"/>
  <c r="F137" i="12"/>
  <c r="G137" i="12" s="1"/>
  <c r="H137" i="12" s="1"/>
  <c r="L137" i="12"/>
  <c r="M137" i="12" s="1"/>
  <c r="E140" i="12" l="1"/>
  <c r="D145" i="12"/>
  <c r="Q137" i="12"/>
  <c r="R137" i="12" s="1"/>
  <c r="T137" i="12" s="1"/>
  <c r="S137" i="12"/>
  <c r="C141" i="12"/>
  <c r="P138" i="12"/>
  <c r="O141" i="12"/>
  <c r="K138" i="12"/>
  <c r="L138" i="12" s="1"/>
  <c r="M138" i="12" s="1"/>
  <c r="F138" i="12"/>
  <c r="G138" i="12" s="1"/>
  <c r="H138" i="12" s="1"/>
  <c r="E141" i="12" l="1"/>
  <c r="D146" i="12"/>
  <c r="Q138" i="12"/>
  <c r="R138" i="12" s="1"/>
  <c r="T138" i="12" s="1"/>
  <c r="S138" i="12"/>
  <c r="O142" i="12"/>
  <c r="K139" i="12"/>
  <c r="L139" i="12" s="1"/>
  <c r="M139" i="12" s="1"/>
  <c r="F139" i="12"/>
  <c r="G139" i="12" s="1"/>
  <c r="H139" i="12" s="1"/>
  <c r="C142" i="12"/>
  <c r="P139" i="12"/>
  <c r="E142" i="12" l="1"/>
  <c r="D147" i="12"/>
  <c r="Q139" i="12"/>
  <c r="R139" i="12" s="1"/>
  <c r="T139" i="12" s="1"/>
  <c r="S139" i="12"/>
  <c r="F140" i="12"/>
  <c r="G140" i="12" s="1"/>
  <c r="H140" i="12" s="1"/>
  <c r="C143" i="12"/>
  <c r="P140" i="12"/>
  <c r="O143" i="12"/>
  <c r="K140" i="12"/>
  <c r="L140" i="12" s="1"/>
  <c r="M140" i="12" s="1"/>
  <c r="E143" i="12" l="1"/>
  <c r="D148" i="12"/>
  <c r="K141" i="12"/>
  <c r="L141" i="12" s="1"/>
  <c r="M141" i="12" s="1"/>
  <c r="Q140" i="12"/>
  <c r="R140" i="12" s="1"/>
  <c r="T140" i="12" s="1"/>
  <c r="S140" i="12"/>
  <c r="F141" i="12"/>
  <c r="G141" i="12" s="1"/>
  <c r="H141" i="12" s="1"/>
  <c r="P141" i="12"/>
  <c r="C144" i="12"/>
  <c r="O144" i="12"/>
  <c r="E144" i="12" l="1"/>
  <c r="D149" i="12"/>
  <c r="Q141" i="12"/>
  <c r="R141" i="12" s="1"/>
  <c r="T141" i="12" s="1"/>
  <c r="S141" i="12"/>
  <c r="O145" i="12"/>
  <c r="P142" i="12"/>
  <c r="F142" i="12"/>
  <c r="G142" i="12" s="1"/>
  <c r="H142" i="12" s="1"/>
  <c r="K142" i="12"/>
  <c r="L142" i="12" s="1"/>
  <c r="M142" i="12" s="1"/>
  <c r="C145" i="12"/>
  <c r="E145" i="12" l="1"/>
  <c r="D150" i="12"/>
  <c r="K144" i="12"/>
  <c r="Q142" i="12"/>
  <c r="R142" i="12" s="1"/>
  <c r="T142" i="12" s="1"/>
  <c r="S142" i="12"/>
  <c r="K143" i="12"/>
  <c r="L143" i="12" s="1"/>
  <c r="M143" i="12" s="1"/>
  <c r="C146" i="12"/>
  <c r="F143" i="12"/>
  <c r="G143" i="12" s="1"/>
  <c r="H143" i="12" s="1"/>
  <c r="P143" i="12"/>
  <c r="O146" i="12"/>
  <c r="E146" i="12" l="1"/>
  <c r="D151" i="12"/>
  <c r="Q143" i="12"/>
  <c r="R143" i="12" s="1"/>
  <c r="T143" i="12" s="1"/>
  <c r="S143" i="12"/>
  <c r="O147" i="12"/>
  <c r="P144" i="12"/>
  <c r="C147" i="12"/>
  <c r="F144" i="12"/>
  <c r="G144" i="12" s="1"/>
  <c r="H144" i="12" s="1"/>
  <c r="L144" i="12"/>
  <c r="M144" i="12" s="1"/>
  <c r="E147" i="12" l="1"/>
  <c r="D152" i="12"/>
  <c r="Q144" i="12"/>
  <c r="R144" i="12" s="1"/>
  <c r="T144" i="12" s="1"/>
  <c r="S144" i="12"/>
  <c r="F145" i="12"/>
  <c r="G145" i="12" s="1"/>
  <c r="H145" i="12" s="1"/>
  <c r="K145" i="12"/>
  <c r="L145" i="12" s="1"/>
  <c r="M145" i="12" s="1"/>
  <c r="C148" i="12"/>
  <c r="P145" i="12"/>
  <c r="O148" i="12"/>
  <c r="E148" i="12" l="1"/>
  <c r="D153" i="12"/>
  <c r="Q145" i="12"/>
  <c r="R145" i="12" s="1"/>
  <c r="T145" i="12" s="1"/>
  <c r="S145" i="12"/>
  <c r="F146" i="12"/>
  <c r="G146" i="12" s="1"/>
  <c r="H146" i="12" s="1"/>
  <c r="P146" i="12"/>
  <c r="O149" i="12"/>
  <c r="C149" i="12"/>
  <c r="K146" i="12"/>
  <c r="L146" i="12" s="1"/>
  <c r="M146" i="12" s="1"/>
  <c r="E149" i="12" l="1"/>
  <c r="D154" i="12"/>
  <c r="K147" i="12"/>
  <c r="L147" i="12" s="1"/>
  <c r="M147" i="12" s="1"/>
  <c r="Q146" i="12"/>
  <c r="R146" i="12" s="1"/>
  <c r="T146" i="12" s="1"/>
  <c r="S146" i="12"/>
  <c r="P147" i="12"/>
  <c r="O150" i="12"/>
  <c r="C150" i="12"/>
  <c r="F147" i="12"/>
  <c r="G147" i="12" s="1"/>
  <c r="H147" i="12" s="1"/>
  <c r="E150" i="12" l="1"/>
  <c r="D155" i="12"/>
  <c r="Q147" i="12"/>
  <c r="R147" i="12" s="1"/>
  <c r="T147" i="12" s="1"/>
  <c r="S147" i="12"/>
  <c r="O151" i="12"/>
  <c r="F148" i="12"/>
  <c r="G148" i="12" s="1"/>
  <c r="H148" i="12" s="1"/>
  <c r="K148" i="12"/>
  <c r="L148" i="12" s="1"/>
  <c r="M148" i="12" s="1"/>
  <c r="C151" i="12"/>
  <c r="P148" i="12"/>
  <c r="E151" i="12" l="1"/>
  <c r="D156" i="12"/>
  <c r="K150" i="12"/>
  <c r="Q148" i="12"/>
  <c r="R148" i="12" s="1"/>
  <c r="T148" i="12" s="1"/>
  <c r="S148" i="12"/>
  <c r="K149" i="12"/>
  <c r="L149" i="12" s="1"/>
  <c r="M149" i="12" s="1"/>
  <c r="F149" i="12"/>
  <c r="G149" i="12" s="1"/>
  <c r="H149" i="12" s="1"/>
  <c r="C152" i="12"/>
  <c r="P149" i="12"/>
  <c r="O152" i="12"/>
  <c r="E152" i="12" l="1"/>
  <c r="D157" i="12"/>
  <c r="K151" i="12"/>
  <c r="Q149" i="12"/>
  <c r="R149" i="12" s="1"/>
  <c r="T149" i="12" s="1"/>
  <c r="S149" i="12"/>
  <c r="L150" i="12"/>
  <c r="M150" i="12" s="1"/>
  <c r="F150" i="12"/>
  <c r="G150" i="12" s="1"/>
  <c r="H150" i="12" s="1"/>
  <c r="O153" i="12"/>
  <c r="C153" i="12"/>
  <c r="P150" i="12"/>
  <c r="E153" i="12" l="1"/>
  <c r="D158" i="12"/>
  <c r="Q150" i="12"/>
  <c r="R150" i="12" s="1"/>
  <c r="T150" i="12" s="1"/>
  <c r="S150" i="12"/>
  <c r="L151" i="12"/>
  <c r="M151" i="12" s="1"/>
  <c r="P151" i="12"/>
  <c r="O154" i="12"/>
  <c r="C154" i="12"/>
  <c r="F151" i="12"/>
  <c r="G151" i="12" s="1"/>
  <c r="H151" i="12" s="1"/>
  <c r="E154" i="12" l="1"/>
  <c r="D159" i="12"/>
  <c r="Q151" i="12"/>
  <c r="R151" i="12" s="1"/>
  <c r="T151" i="12" s="1"/>
  <c r="S151" i="12"/>
  <c r="K152" i="12"/>
  <c r="L152" i="12" s="1"/>
  <c r="M152" i="12" s="1"/>
  <c r="O155" i="12"/>
  <c r="P152" i="12"/>
  <c r="F152" i="12"/>
  <c r="G152" i="12" s="1"/>
  <c r="H152" i="12" s="1"/>
  <c r="C155" i="12"/>
  <c r="E155" i="12" l="1"/>
  <c r="D160" i="12"/>
  <c r="Q152" i="12"/>
  <c r="R152" i="12" s="1"/>
  <c r="T152" i="12" s="1"/>
  <c r="S152" i="12"/>
  <c r="O156" i="12"/>
  <c r="C156" i="12"/>
  <c r="P153" i="12"/>
  <c r="K153" i="12"/>
  <c r="L153" i="12" s="1"/>
  <c r="M153" i="12" s="1"/>
  <c r="F153" i="12"/>
  <c r="G153" i="12" s="1"/>
  <c r="H153" i="12" s="1"/>
  <c r="E156" i="12" l="1"/>
  <c r="D161" i="12"/>
  <c r="Q153" i="12"/>
  <c r="R153" i="12" s="1"/>
  <c r="T153" i="12" s="1"/>
  <c r="S153" i="12"/>
  <c r="K154" i="12"/>
  <c r="L154" i="12" s="1"/>
  <c r="M154" i="12" s="1"/>
  <c r="C157" i="12"/>
  <c r="F154" i="12"/>
  <c r="G154" i="12" s="1"/>
  <c r="H154" i="12" s="1"/>
  <c r="O157" i="12"/>
  <c r="P154" i="12"/>
  <c r="E157" i="12" l="1"/>
  <c r="D162" i="12"/>
  <c r="K156" i="12"/>
  <c r="K155" i="12"/>
  <c r="L155" i="12" s="1"/>
  <c r="M155" i="12" s="1"/>
  <c r="Q154" i="12"/>
  <c r="R154" i="12" s="1"/>
  <c r="T154" i="12" s="1"/>
  <c r="S154" i="12"/>
  <c r="F155" i="12"/>
  <c r="G155" i="12" s="1"/>
  <c r="H155" i="12" s="1"/>
  <c r="P155" i="12"/>
  <c r="C158" i="12"/>
  <c r="O158" i="12"/>
  <c r="E158" i="12" l="1"/>
  <c r="D163" i="12"/>
  <c r="Q155" i="12"/>
  <c r="R155" i="12" s="1"/>
  <c r="T155" i="12" s="1"/>
  <c r="S155" i="12"/>
  <c r="C159" i="12"/>
  <c r="F156" i="12"/>
  <c r="G156" i="12" s="1"/>
  <c r="H156" i="12" s="1"/>
  <c r="P156" i="12"/>
  <c r="L156" i="12"/>
  <c r="M156" i="12" s="1"/>
  <c r="O159" i="12"/>
  <c r="E159" i="12" l="1"/>
  <c r="D164" i="12"/>
  <c r="Q156" i="12"/>
  <c r="R156" i="12" s="1"/>
  <c r="T156" i="12" s="1"/>
  <c r="S156" i="12"/>
  <c r="O160" i="12"/>
  <c r="F157" i="12"/>
  <c r="G157" i="12" s="1"/>
  <c r="H157" i="12" s="1"/>
  <c r="K157" i="12"/>
  <c r="L157" i="12" s="1"/>
  <c r="M157" i="12" s="1"/>
  <c r="C160" i="12"/>
  <c r="P157" i="12"/>
  <c r="E160" i="12" l="1"/>
  <c r="D165" i="12"/>
  <c r="K159" i="12"/>
  <c r="Q157" i="12"/>
  <c r="R157" i="12" s="1"/>
  <c r="T157" i="12" s="1"/>
  <c r="S157" i="12"/>
  <c r="K158" i="12"/>
  <c r="L158" i="12" s="1"/>
  <c r="M158" i="12" s="1"/>
  <c r="C161" i="12"/>
  <c r="F158" i="12"/>
  <c r="G158" i="12" s="1"/>
  <c r="H158" i="12" s="1"/>
  <c r="P158" i="12"/>
  <c r="O161" i="12"/>
  <c r="E161" i="12" l="1"/>
  <c r="D166" i="12"/>
  <c r="Q158" i="12"/>
  <c r="R158" i="12" s="1"/>
  <c r="T158" i="12" s="1"/>
  <c r="S158" i="12"/>
  <c r="F159" i="12"/>
  <c r="G159" i="12" s="1"/>
  <c r="H159" i="12" s="1"/>
  <c r="O162" i="12"/>
  <c r="C162" i="12"/>
  <c r="P159" i="12"/>
  <c r="L159" i="12"/>
  <c r="M159" i="12" s="1"/>
  <c r="E162" i="12" l="1"/>
  <c r="D167" i="12"/>
  <c r="K160" i="12"/>
  <c r="L160" i="12" s="1"/>
  <c r="M160" i="12" s="1"/>
  <c r="Q159" i="12"/>
  <c r="R159" i="12" s="1"/>
  <c r="T159" i="12" s="1"/>
  <c r="S159" i="12"/>
  <c r="P160" i="12"/>
  <c r="O163" i="12"/>
  <c r="F160" i="12"/>
  <c r="G160" i="12" s="1"/>
  <c r="H160" i="12" s="1"/>
  <c r="C163" i="12"/>
  <c r="E163" i="12" l="1"/>
  <c r="D168" i="12"/>
  <c r="Q160" i="12"/>
  <c r="R160" i="12" s="1"/>
  <c r="T160" i="12" s="1"/>
  <c r="S160" i="12"/>
  <c r="K161" i="12"/>
  <c r="L161" i="12" s="1"/>
  <c r="M161" i="12" s="1"/>
  <c r="F161" i="12"/>
  <c r="G161" i="12" s="1"/>
  <c r="H161" i="12" s="1"/>
  <c r="P161" i="12"/>
  <c r="O164" i="12"/>
  <c r="C164" i="12"/>
  <c r="E164" i="12" l="1"/>
  <c r="D169" i="12"/>
  <c r="Q161" i="12"/>
  <c r="R161" i="12" s="1"/>
  <c r="T161" i="12" s="1"/>
  <c r="S161" i="12"/>
  <c r="K162" i="12"/>
  <c r="L162" i="12" s="1"/>
  <c r="M162" i="12" s="1"/>
  <c r="C165" i="12"/>
  <c r="F162" i="12"/>
  <c r="G162" i="12" s="1"/>
  <c r="H162" i="12" s="1"/>
  <c r="P162" i="12"/>
  <c r="O165" i="12"/>
  <c r="E165" i="12" l="1"/>
  <c r="D170" i="12"/>
  <c r="K163" i="12"/>
  <c r="L163" i="12" s="1"/>
  <c r="M163" i="12" s="1"/>
  <c r="Q162" i="12"/>
  <c r="R162" i="12" s="1"/>
  <c r="T162" i="12" s="1"/>
  <c r="S162" i="12"/>
  <c r="P163" i="12"/>
  <c r="F163" i="12"/>
  <c r="G163" i="12" s="1"/>
  <c r="H163" i="12" s="1"/>
  <c r="O166" i="12"/>
  <c r="C166" i="12"/>
  <c r="E166" i="12" l="1"/>
  <c r="D171" i="12"/>
  <c r="K164" i="12"/>
  <c r="L164" i="12" s="1"/>
  <c r="M164" i="12" s="1"/>
  <c r="Q163" i="12"/>
  <c r="R163" i="12" s="1"/>
  <c r="T163" i="12" s="1"/>
  <c r="S163" i="12"/>
  <c r="C167" i="12"/>
  <c r="F164" i="12"/>
  <c r="G164" i="12" s="1"/>
  <c r="H164" i="12" s="1"/>
  <c r="P164" i="12"/>
  <c r="O167" i="12"/>
  <c r="E167" i="12" l="1"/>
  <c r="D172" i="12"/>
  <c r="K165" i="12"/>
  <c r="L165" i="12" s="1"/>
  <c r="M165" i="12" s="1"/>
  <c r="Q164" i="12"/>
  <c r="R164" i="12" s="1"/>
  <c r="T164" i="12" s="1"/>
  <c r="S164" i="12"/>
  <c r="P165" i="12"/>
  <c r="C168" i="12"/>
  <c r="F165" i="12"/>
  <c r="G165" i="12" s="1"/>
  <c r="H165" i="12" s="1"/>
  <c r="O168" i="12"/>
  <c r="E168" i="12" l="1"/>
  <c r="D173" i="12"/>
  <c r="K166" i="12"/>
  <c r="L166" i="12" s="1"/>
  <c r="M166" i="12" s="1"/>
  <c r="Q165" i="12"/>
  <c r="R165" i="12" s="1"/>
  <c r="T165" i="12" s="1"/>
  <c r="S165" i="12"/>
  <c r="O169" i="12"/>
  <c r="C169" i="12"/>
  <c r="P166" i="12"/>
  <c r="F166" i="12"/>
  <c r="G166" i="12" s="1"/>
  <c r="H166" i="12" s="1"/>
  <c r="E169" i="12" l="1"/>
  <c r="D174" i="12"/>
  <c r="Q166" i="12"/>
  <c r="R166" i="12" s="1"/>
  <c r="T166" i="12" s="1"/>
  <c r="S166" i="12"/>
  <c r="K167" i="12"/>
  <c r="L167" i="12" s="1"/>
  <c r="M167" i="12" s="1"/>
  <c r="C170" i="12"/>
  <c r="O170" i="12"/>
  <c r="P167" i="12"/>
  <c r="F167" i="12"/>
  <c r="G167" i="12" s="1"/>
  <c r="H167" i="12" s="1"/>
  <c r="E170" i="12" l="1"/>
  <c r="D175" i="12"/>
  <c r="Q167" i="12"/>
  <c r="R167" i="12" s="1"/>
  <c r="T167" i="12" s="1"/>
  <c r="S167" i="12"/>
  <c r="O171" i="12"/>
  <c r="K168" i="12"/>
  <c r="L168" i="12" s="1"/>
  <c r="M168" i="12" s="1"/>
  <c r="C171" i="12"/>
  <c r="F168" i="12"/>
  <c r="G168" i="12" s="1"/>
  <c r="H168" i="12" s="1"/>
  <c r="P168" i="12"/>
  <c r="E171" i="12" l="1"/>
  <c r="D176" i="12"/>
  <c r="Q168" i="12"/>
  <c r="R168" i="12" s="1"/>
  <c r="T168" i="12" s="1"/>
  <c r="S168" i="12"/>
  <c r="K169" i="12"/>
  <c r="L169" i="12" s="1"/>
  <c r="M169" i="12" s="1"/>
  <c r="C172" i="12"/>
  <c r="F169" i="12"/>
  <c r="G169" i="12" s="1"/>
  <c r="H169" i="12" s="1"/>
  <c r="P169" i="12"/>
  <c r="O172" i="12"/>
  <c r="E172" i="12" l="1"/>
  <c r="D177" i="12"/>
  <c r="K170" i="12"/>
  <c r="L170" i="12" s="1"/>
  <c r="M170" i="12" s="1"/>
  <c r="K171" i="12"/>
  <c r="Q169" i="12"/>
  <c r="R169" i="12" s="1"/>
  <c r="T169" i="12" s="1"/>
  <c r="S169" i="12"/>
  <c r="F170" i="12"/>
  <c r="G170" i="12" s="1"/>
  <c r="H170" i="12" s="1"/>
  <c r="P170" i="12"/>
  <c r="C173" i="12"/>
  <c r="O173" i="12"/>
  <c r="E173" i="12" l="1"/>
  <c r="D178" i="12"/>
  <c r="Q170" i="12"/>
  <c r="R170" i="12" s="1"/>
  <c r="T170" i="12" s="1"/>
  <c r="S170" i="12"/>
  <c r="O174" i="12"/>
  <c r="F171" i="12"/>
  <c r="G171" i="12" s="1"/>
  <c r="H171" i="12" s="1"/>
  <c r="P171" i="12"/>
  <c r="C174" i="12"/>
  <c r="L171" i="12"/>
  <c r="M171" i="12" s="1"/>
  <c r="E174" i="12" l="1"/>
  <c r="D179" i="12"/>
  <c r="K173" i="12"/>
  <c r="Q171" i="12"/>
  <c r="R171" i="12" s="1"/>
  <c r="T171" i="12" s="1"/>
  <c r="S171" i="12"/>
  <c r="F172" i="12"/>
  <c r="G172" i="12" s="1"/>
  <c r="H172" i="12" s="1"/>
  <c r="C175" i="12"/>
  <c r="K172" i="12"/>
  <c r="L172" i="12" s="1"/>
  <c r="M172" i="12" s="1"/>
  <c r="P172" i="12"/>
  <c r="O175" i="12"/>
  <c r="E175" i="12" l="1"/>
  <c r="D180" i="12"/>
  <c r="Q172" i="12"/>
  <c r="R172" i="12" s="1"/>
  <c r="T172" i="12" s="1"/>
  <c r="S172" i="12"/>
  <c r="O176" i="12"/>
  <c r="C176" i="12"/>
  <c r="P173" i="12"/>
  <c r="F173" i="12"/>
  <c r="G173" i="12" s="1"/>
  <c r="H173" i="12" s="1"/>
  <c r="L173" i="12"/>
  <c r="M173" i="12" s="1"/>
  <c r="E176" i="12" l="1"/>
  <c r="D181" i="12"/>
  <c r="K175" i="12"/>
  <c r="Q173" i="12"/>
  <c r="R173" i="12" s="1"/>
  <c r="T173" i="12" s="1"/>
  <c r="S173" i="12"/>
  <c r="F174" i="12"/>
  <c r="G174" i="12" s="1"/>
  <c r="H174" i="12" s="1"/>
  <c r="C177" i="12"/>
  <c r="K174" i="12"/>
  <c r="L174" i="12" s="1"/>
  <c r="M174" i="12" s="1"/>
  <c r="O177" i="12"/>
  <c r="P174" i="12"/>
  <c r="E177" i="12" l="1"/>
  <c r="D182" i="12"/>
  <c r="Q174" i="12"/>
  <c r="R174" i="12" s="1"/>
  <c r="T174" i="12" s="1"/>
  <c r="S174" i="12"/>
  <c r="F175" i="12"/>
  <c r="G175" i="12" s="1"/>
  <c r="H175" i="12" s="1"/>
  <c r="C178" i="12"/>
  <c r="P175" i="12"/>
  <c r="O178" i="12"/>
  <c r="L175" i="12"/>
  <c r="M175" i="12" s="1"/>
  <c r="E178" i="12" l="1"/>
  <c r="D183" i="12"/>
  <c r="K177" i="12"/>
  <c r="Q175" i="12"/>
  <c r="R175" i="12" s="1"/>
  <c r="T175" i="12" s="1"/>
  <c r="S175" i="12"/>
  <c r="P176" i="12"/>
  <c r="O179" i="12"/>
  <c r="C179" i="12"/>
  <c r="K176" i="12"/>
  <c r="L176" i="12" s="1"/>
  <c r="M176" i="12" s="1"/>
  <c r="F176" i="12"/>
  <c r="G176" i="12" s="1"/>
  <c r="H176" i="12" s="1"/>
  <c r="E179" i="12" l="1"/>
  <c r="D184" i="12"/>
  <c r="Q176" i="12"/>
  <c r="R176" i="12" s="1"/>
  <c r="T176" i="12" s="1"/>
  <c r="S176" i="12"/>
  <c r="F177" i="12"/>
  <c r="G177" i="12" s="1"/>
  <c r="H177" i="12" s="1"/>
  <c r="P177" i="12"/>
  <c r="C180" i="12"/>
  <c r="O180" i="12"/>
  <c r="L177" i="12"/>
  <c r="M177" i="12" s="1"/>
  <c r="E180" i="12" l="1"/>
  <c r="D185" i="12"/>
  <c r="Q177" i="12"/>
  <c r="R177" i="12" s="1"/>
  <c r="T177" i="12" s="1"/>
  <c r="S177" i="12"/>
  <c r="P178" i="12"/>
  <c r="O181" i="12"/>
  <c r="C181" i="12"/>
  <c r="K178" i="12"/>
  <c r="L178" i="12" s="1"/>
  <c r="M178" i="12" s="1"/>
  <c r="F178" i="12"/>
  <c r="G178" i="12" s="1"/>
  <c r="H178" i="12" s="1"/>
  <c r="E181" i="12" l="1"/>
  <c r="D186" i="12"/>
  <c r="Q178" i="12"/>
  <c r="R178" i="12" s="1"/>
  <c r="T178" i="12" s="1"/>
  <c r="S178" i="12"/>
  <c r="F179" i="12"/>
  <c r="G179" i="12" s="1"/>
  <c r="H179" i="12" s="1"/>
  <c r="O182" i="12"/>
  <c r="P179" i="12"/>
  <c r="K179" i="12"/>
  <c r="L179" i="12" s="1"/>
  <c r="M179" i="12" s="1"/>
  <c r="C182" i="12"/>
  <c r="E182" i="12" l="1"/>
  <c r="D187" i="12"/>
  <c r="Q179" i="12"/>
  <c r="R179" i="12" s="1"/>
  <c r="T179" i="12" s="1"/>
  <c r="S179" i="12"/>
  <c r="K180" i="12"/>
  <c r="L180" i="12" s="1"/>
  <c r="M180" i="12" s="1"/>
  <c r="O183" i="12"/>
  <c r="P180" i="12"/>
  <c r="C183" i="12"/>
  <c r="F180" i="12"/>
  <c r="G180" i="12" s="1"/>
  <c r="H180" i="12" s="1"/>
  <c r="E183" i="12" l="1"/>
  <c r="D188" i="12"/>
  <c r="Q180" i="12"/>
  <c r="R180" i="12" s="1"/>
  <c r="T180" i="12" s="1"/>
  <c r="S180" i="12"/>
  <c r="C184" i="12"/>
  <c r="O184" i="12"/>
  <c r="P181" i="12"/>
  <c r="K181" i="12"/>
  <c r="L181" i="12" s="1"/>
  <c r="M181" i="12" s="1"/>
  <c r="F181" i="12"/>
  <c r="G181" i="12" s="1"/>
  <c r="H181" i="12" s="1"/>
  <c r="E184" i="12" l="1"/>
  <c r="D189" i="12"/>
  <c r="Q181" i="12"/>
  <c r="R181" i="12" s="1"/>
  <c r="T181" i="12" s="1"/>
  <c r="S181" i="12"/>
  <c r="O185" i="12"/>
  <c r="F182" i="12"/>
  <c r="G182" i="12" s="1"/>
  <c r="H182" i="12" s="1"/>
  <c r="K182" i="12"/>
  <c r="L182" i="12" s="1"/>
  <c r="M182" i="12" s="1"/>
  <c r="C185" i="12"/>
  <c r="P182" i="12"/>
  <c r="E185" i="12" l="1"/>
  <c r="D190" i="12"/>
  <c r="Q182" i="12"/>
  <c r="R182" i="12" s="1"/>
  <c r="T182" i="12" s="1"/>
  <c r="S182" i="12"/>
  <c r="F183" i="12"/>
  <c r="G183" i="12" s="1"/>
  <c r="H183" i="12" s="1"/>
  <c r="C186" i="12"/>
  <c r="P183" i="12"/>
  <c r="O186" i="12"/>
  <c r="K183" i="12"/>
  <c r="L183" i="12" s="1"/>
  <c r="M183" i="12" s="1"/>
  <c r="E186" i="12" l="1"/>
  <c r="D191" i="12"/>
  <c r="K185" i="12"/>
  <c r="Q183" i="12"/>
  <c r="R183" i="12" s="1"/>
  <c r="T183" i="12" s="1"/>
  <c r="S183" i="12"/>
  <c r="P184" i="12"/>
  <c r="O187" i="12"/>
  <c r="F184" i="12"/>
  <c r="G184" i="12" s="1"/>
  <c r="H184" i="12" s="1"/>
  <c r="C187" i="12"/>
  <c r="K184" i="12"/>
  <c r="L184" i="12" s="1"/>
  <c r="M184" i="12" s="1"/>
  <c r="E187" i="12" l="1"/>
  <c r="D192" i="12"/>
  <c r="Q184" i="12"/>
  <c r="R184" i="12" s="1"/>
  <c r="T184" i="12" s="1"/>
  <c r="S184" i="12"/>
  <c r="F185" i="12"/>
  <c r="G185" i="12" s="1"/>
  <c r="H185" i="12" s="1"/>
  <c r="O188" i="12"/>
  <c r="C188" i="12"/>
  <c r="P185" i="12"/>
  <c r="L185" i="12"/>
  <c r="M185" i="12" s="1"/>
  <c r="E188" i="12" l="1"/>
  <c r="D193" i="12"/>
  <c r="Q185" i="12"/>
  <c r="R185" i="12" s="1"/>
  <c r="T185" i="12" s="1"/>
  <c r="S185" i="12"/>
  <c r="C189" i="12"/>
  <c r="P186" i="12"/>
  <c r="O189" i="12"/>
  <c r="F186" i="12"/>
  <c r="G186" i="12" s="1"/>
  <c r="H186" i="12" s="1"/>
  <c r="K186" i="12"/>
  <c r="L186" i="12" s="1"/>
  <c r="M186" i="12" s="1"/>
  <c r="E189" i="12" l="1"/>
  <c r="D194" i="12"/>
  <c r="Q186" i="12"/>
  <c r="R186" i="12" s="1"/>
  <c r="T186" i="12" s="1"/>
  <c r="S186" i="12"/>
  <c r="F187" i="12"/>
  <c r="G187" i="12" s="1"/>
  <c r="H187" i="12" s="1"/>
  <c r="K187" i="12"/>
  <c r="L187" i="12" s="1"/>
  <c r="M187" i="12" s="1"/>
  <c r="P187" i="12"/>
  <c r="O190" i="12"/>
  <c r="C190" i="12"/>
  <c r="E190" i="12" l="1"/>
  <c r="D195" i="12"/>
  <c r="K188" i="12"/>
  <c r="L188" i="12" s="1"/>
  <c r="M188" i="12" s="1"/>
  <c r="Q187" i="12"/>
  <c r="R187" i="12" s="1"/>
  <c r="T187" i="12" s="1"/>
  <c r="S187" i="12"/>
  <c r="O191" i="12"/>
  <c r="F188" i="12"/>
  <c r="G188" i="12" s="1"/>
  <c r="H188" i="12" s="1"/>
  <c r="C191" i="12"/>
  <c r="P188" i="12"/>
  <c r="E191" i="12" l="1"/>
  <c r="D196" i="12"/>
  <c r="Q188" i="12"/>
  <c r="R188" i="12" s="1"/>
  <c r="T188" i="12" s="1"/>
  <c r="S188" i="12"/>
  <c r="O192" i="12"/>
  <c r="K189" i="12"/>
  <c r="L189" i="12" s="1"/>
  <c r="M189" i="12" s="1"/>
  <c r="P189" i="12"/>
  <c r="F189" i="12"/>
  <c r="G189" i="12" s="1"/>
  <c r="H189" i="12" s="1"/>
  <c r="C192" i="12"/>
  <c r="E192" i="12" l="1"/>
  <c r="D197" i="12"/>
  <c r="Q189" i="12"/>
  <c r="R189" i="12" s="1"/>
  <c r="T189" i="12" s="1"/>
  <c r="S189" i="12"/>
  <c r="P190" i="12"/>
  <c r="K190" i="12"/>
  <c r="L190" i="12" s="1"/>
  <c r="M190" i="12" s="1"/>
  <c r="F190" i="12"/>
  <c r="G190" i="12" s="1"/>
  <c r="H190" i="12" s="1"/>
  <c r="C193" i="12"/>
  <c r="O193" i="12"/>
  <c r="E193" i="12" l="1"/>
  <c r="D198" i="12"/>
  <c r="Q190" i="12"/>
  <c r="R190" i="12" s="1"/>
  <c r="T190" i="12" s="1"/>
  <c r="S190" i="12"/>
  <c r="O194" i="12"/>
  <c r="C194" i="12"/>
  <c r="K191" i="12"/>
  <c r="L191" i="12" s="1"/>
  <c r="M191" i="12" s="1"/>
  <c r="P191" i="12"/>
  <c r="F191" i="12"/>
  <c r="G191" i="12" s="1"/>
  <c r="H191" i="12" s="1"/>
  <c r="E194" i="12" l="1"/>
  <c r="D199" i="12"/>
  <c r="Q191" i="12"/>
  <c r="R191" i="12" s="1"/>
  <c r="T191" i="12" s="1"/>
  <c r="S191" i="12"/>
  <c r="K192" i="12"/>
  <c r="L192" i="12" s="1"/>
  <c r="M192" i="12" s="1"/>
  <c r="F192" i="12"/>
  <c r="G192" i="12" s="1"/>
  <c r="H192" i="12" s="1"/>
  <c r="C195" i="12"/>
  <c r="P192" i="12"/>
  <c r="O195" i="12"/>
  <c r="E195" i="12" l="1"/>
  <c r="D200" i="12"/>
  <c r="Q192" i="12"/>
  <c r="R192" i="12" s="1"/>
  <c r="T192" i="12" s="1"/>
  <c r="S192" i="12"/>
  <c r="F193" i="12"/>
  <c r="G193" i="12" s="1"/>
  <c r="H193" i="12" s="1"/>
  <c r="P193" i="12"/>
  <c r="O196" i="12"/>
  <c r="C196" i="12"/>
  <c r="K193" i="12"/>
  <c r="L193" i="12" s="1"/>
  <c r="M193" i="12" s="1"/>
  <c r="E196" i="12" l="1"/>
  <c r="D201" i="12"/>
  <c r="K194" i="12"/>
  <c r="L194" i="12" s="1"/>
  <c r="M194" i="12" s="1"/>
  <c r="Q193" i="12"/>
  <c r="R193" i="12" s="1"/>
  <c r="T193" i="12" s="1"/>
  <c r="S193" i="12"/>
  <c r="O197" i="12"/>
  <c r="P194" i="12"/>
  <c r="C197" i="12"/>
  <c r="F194" i="12"/>
  <c r="G194" i="12" s="1"/>
  <c r="H194" i="12" s="1"/>
  <c r="E197" i="12" l="1"/>
  <c r="D202" i="12"/>
  <c r="Q194" i="12"/>
  <c r="R194" i="12" s="1"/>
  <c r="T194" i="12" s="1"/>
  <c r="S194" i="12"/>
  <c r="F195" i="12"/>
  <c r="G195" i="12" s="1"/>
  <c r="H195" i="12" s="1"/>
  <c r="K195" i="12"/>
  <c r="L195" i="12" s="1"/>
  <c r="M195" i="12" s="1"/>
  <c r="C198" i="12"/>
  <c r="P195" i="12"/>
  <c r="O198" i="12"/>
  <c r="E198" i="12" l="1"/>
  <c r="D203" i="12"/>
  <c r="K197" i="12"/>
  <c r="Q195" i="12"/>
  <c r="R195" i="12" s="1"/>
  <c r="T195" i="12" s="1"/>
  <c r="S195" i="12"/>
  <c r="P196" i="12"/>
  <c r="O199" i="12"/>
  <c r="K196" i="12"/>
  <c r="L196" i="12" s="1"/>
  <c r="M196" i="12" s="1"/>
  <c r="F196" i="12"/>
  <c r="G196" i="12" s="1"/>
  <c r="H196" i="12" s="1"/>
  <c r="C199" i="12"/>
  <c r="E199" i="12" l="1"/>
  <c r="D204" i="12"/>
  <c r="Q196" i="12"/>
  <c r="R196" i="12" s="1"/>
  <c r="T196" i="12" s="1"/>
  <c r="S196" i="12"/>
  <c r="F197" i="12"/>
  <c r="G197" i="12" s="1"/>
  <c r="H197" i="12" s="1"/>
  <c r="C200" i="12"/>
  <c r="O200" i="12"/>
  <c r="P197" i="12"/>
  <c r="L197" i="12"/>
  <c r="M197" i="12" s="1"/>
  <c r="E200" i="12" l="1"/>
  <c r="D205" i="12"/>
  <c r="K198" i="12"/>
  <c r="L198" i="12" s="1"/>
  <c r="M198" i="12" s="1"/>
  <c r="Q197" i="12"/>
  <c r="R197" i="12" s="1"/>
  <c r="T197" i="12" s="1"/>
  <c r="S197" i="12"/>
  <c r="F198" i="12"/>
  <c r="G198" i="12" s="1"/>
  <c r="H198" i="12" s="1"/>
  <c r="P198" i="12"/>
  <c r="O201" i="12"/>
  <c r="C201" i="12"/>
  <c r="E201" i="12" l="1"/>
  <c r="D206" i="12"/>
  <c r="Q198" i="12"/>
  <c r="R198" i="12" s="1"/>
  <c r="T198" i="12" s="1"/>
  <c r="S198" i="12"/>
  <c r="O202" i="12"/>
  <c r="K199" i="12"/>
  <c r="L199" i="12" s="1"/>
  <c r="M199" i="12" s="1"/>
  <c r="F199" i="12"/>
  <c r="G199" i="12" s="1"/>
  <c r="H199" i="12" s="1"/>
  <c r="C202" i="12"/>
  <c r="P199" i="12"/>
  <c r="E202" i="12" l="1"/>
  <c r="D207" i="12"/>
  <c r="Q199" i="12"/>
  <c r="R199" i="12" s="1"/>
  <c r="T199" i="12" s="1"/>
  <c r="S199" i="12"/>
  <c r="F200" i="12"/>
  <c r="G200" i="12" s="1"/>
  <c r="H200" i="12" s="1"/>
  <c r="K200" i="12"/>
  <c r="L200" i="12" s="1"/>
  <c r="M200" i="12" s="1"/>
  <c r="C203" i="12"/>
  <c r="P200" i="12"/>
  <c r="O203" i="12"/>
  <c r="E203" i="12" l="1"/>
  <c r="D208" i="12"/>
  <c r="Q200" i="12"/>
  <c r="R200" i="12" s="1"/>
  <c r="T200" i="12" s="1"/>
  <c r="S200" i="12"/>
  <c r="P201" i="12"/>
  <c r="C204" i="12"/>
  <c r="K201" i="12"/>
  <c r="L201" i="12" s="1"/>
  <c r="M201" i="12" s="1"/>
  <c r="F201" i="12"/>
  <c r="G201" i="12" s="1"/>
  <c r="H201" i="12" s="1"/>
  <c r="O204" i="12"/>
  <c r="E204" i="12" l="1"/>
  <c r="D209" i="12"/>
  <c r="Q201" i="12"/>
  <c r="R201" i="12" s="1"/>
  <c r="T201" i="12" s="1"/>
  <c r="S201" i="12"/>
  <c r="O205" i="12"/>
  <c r="K202" i="12"/>
  <c r="L202" i="12" s="1"/>
  <c r="M202" i="12" s="1"/>
  <c r="F202" i="12"/>
  <c r="G202" i="12" s="1"/>
  <c r="H202" i="12" s="1"/>
  <c r="P202" i="12"/>
  <c r="C205" i="12"/>
  <c r="E205" i="12" l="1"/>
  <c r="D210" i="12"/>
  <c r="K204" i="12"/>
  <c r="Q202" i="12"/>
  <c r="R202" i="12" s="1"/>
  <c r="T202" i="12" s="1"/>
  <c r="S202" i="12"/>
  <c r="P203" i="12"/>
  <c r="K203" i="12"/>
  <c r="L203" i="12" s="1"/>
  <c r="M203" i="12" s="1"/>
  <c r="O206" i="12"/>
  <c r="F203" i="12"/>
  <c r="G203" i="12" s="1"/>
  <c r="H203" i="12" s="1"/>
  <c r="C206" i="12"/>
  <c r="E206" i="12" l="1"/>
  <c r="D211" i="12"/>
  <c r="Q203" i="12"/>
  <c r="R203" i="12" s="1"/>
  <c r="T203" i="12" s="1"/>
  <c r="S203" i="12"/>
  <c r="F204" i="12"/>
  <c r="G204" i="12" s="1"/>
  <c r="H204" i="12" s="1"/>
  <c r="C207" i="12"/>
  <c r="O207" i="12"/>
  <c r="L204" i="12"/>
  <c r="M204" i="12" s="1"/>
  <c r="P204" i="12"/>
  <c r="E207" i="12" l="1"/>
  <c r="D212" i="12"/>
  <c r="Q204" i="12"/>
  <c r="R204" i="12" s="1"/>
  <c r="T204" i="12" s="1"/>
  <c r="S204" i="12"/>
  <c r="F205" i="12"/>
  <c r="G205" i="12" s="1"/>
  <c r="H205" i="12" s="1"/>
  <c r="K205" i="12"/>
  <c r="L205" i="12" s="1"/>
  <c r="M205" i="12" s="1"/>
  <c r="C208" i="12"/>
  <c r="P205" i="12"/>
  <c r="O208" i="12"/>
  <c r="E208" i="12" l="1"/>
  <c r="D213" i="12"/>
  <c r="K206" i="12"/>
  <c r="L206" i="12" s="1"/>
  <c r="M206" i="12" s="1"/>
  <c r="Q205" i="12"/>
  <c r="R205" i="12" s="1"/>
  <c r="T205" i="12" s="1"/>
  <c r="S205" i="12"/>
  <c r="O209" i="12"/>
  <c r="C209" i="12"/>
  <c r="F206" i="12"/>
  <c r="G206" i="12" s="1"/>
  <c r="H206" i="12" s="1"/>
  <c r="P206" i="12"/>
  <c r="E209" i="12" l="1"/>
  <c r="D214" i="12"/>
  <c r="Q206" i="12"/>
  <c r="R206" i="12" s="1"/>
  <c r="T206" i="12" s="1"/>
  <c r="S206" i="12"/>
  <c r="K207" i="12"/>
  <c r="L207" i="12" s="1"/>
  <c r="M207" i="12" s="1"/>
  <c r="F207" i="12"/>
  <c r="G207" i="12" s="1"/>
  <c r="H207" i="12" s="1"/>
  <c r="O210" i="12"/>
  <c r="P207" i="12"/>
  <c r="C210" i="12"/>
  <c r="E210" i="12" l="1"/>
  <c r="D215" i="12"/>
  <c r="Q207" i="12"/>
  <c r="R207" i="12" s="1"/>
  <c r="T207" i="12" s="1"/>
  <c r="S207" i="12"/>
  <c r="K208" i="12"/>
  <c r="L208" i="12" s="1"/>
  <c r="M208" i="12" s="1"/>
  <c r="F208" i="12"/>
  <c r="G208" i="12" s="1"/>
  <c r="H208" i="12" s="1"/>
  <c r="C211" i="12"/>
  <c r="P208" i="12"/>
  <c r="O211" i="12"/>
  <c r="E211" i="12" l="1"/>
  <c r="D216" i="12"/>
  <c r="Q208" i="12"/>
  <c r="R208" i="12" s="1"/>
  <c r="T208" i="12" s="1"/>
  <c r="S208" i="12"/>
  <c r="C212" i="12"/>
  <c r="K209" i="12"/>
  <c r="L209" i="12" s="1"/>
  <c r="M209" i="12" s="1"/>
  <c r="F209" i="12"/>
  <c r="G209" i="12" s="1"/>
  <c r="H209" i="12" s="1"/>
  <c r="O212" i="12"/>
  <c r="P209" i="12"/>
  <c r="E212" i="12" l="1"/>
  <c r="D217" i="12"/>
  <c r="Q209" i="12"/>
  <c r="R209" i="12" s="1"/>
  <c r="T209" i="12" s="1"/>
  <c r="S209" i="12"/>
  <c r="F210" i="12"/>
  <c r="G210" i="12" s="1"/>
  <c r="H210" i="12" s="1"/>
  <c r="K210" i="12"/>
  <c r="L210" i="12" s="1"/>
  <c r="M210" i="12" s="1"/>
  <c r="P210" i="12"/>
  <c r="C213" i="12"/>
  <c r="O213" i="12"/>
  <c r="E213" i="12" l="1"/>
  <c r="D218" i="12"/>
  <c r="Q210" i="12"/>
  <c r="R210" i="12" s="1"/>
  <c r="T210" i="12" s="1"/>
  <c r="S210" i="12"/>
  <c r="P211" i="12"/>
  <c r="F211" i="12"/>
  <c r="G211" i="12" s="1"/>
  <c r="H211" i="12" s="1"/>
  <c r="O214" i="12"/>
  <c r="K211" i="12"/>
  <c r="L211" i="12" s="1"/>
  <c r="M211" i="12" s="1"/>
  <c r="C214" i="12"/>
  <c r="E214" i="12" l="1"/>
  <c r="D219" i="12"/>
  <c r="Q211" i="12"/>
  <c r="R211" i="12" s="1"/>
  <c r="T211" i="12" s="1"/>
  <c r="S211" i="12"/>
  <c r="P212" i="12"/>
  <c r="O215" i="12"/>
  <c r="C215" i="12"/>
  <c r="K212" i="12"/>
  <c r="L212" i="12" s="1"/>
  <c r="M212" i="12" s="1"/>
  <c r="F212" i="12"/>
  <c r="G212" i="12" s="1"/>
  <c r="H212" i="12" s="1"/>
  <c r="E215" i="12" l="1"/>
  <c r="D220" i="12"/>
  <c r="Q212" i="12"/>
  <c r="R212" i="12" s="1"/>
  <c r="T212" i="12" s="1"/>
  <c r="S212" i="12"/>
  <c r="K213" i="12"/>
  <c r="L213" i="12" s="1"/>
  <c r="M213" i="12" s="1"/>
  <c r="C216" i="12"/>
  <c r="O216" i="12"/>
  <c r="P213" i="12"/>
  <c r="F213" i="12"/>
  <c r="G213" i="12" s="1"/>
  <c r="H213" i="12" s="1"/>
  <c r="E216" i="12" l="1"/>
  <c r="D221" i="12"/>
  <c r="Q213" i="12"/>
  <c r="R213" i="12" s="1"/>
  <c r="T213" i="12" s="1"/>
  <c r="S213" i="12"/>
  <c r="O217" i="12"/>
  <c r="F214" i="12"/>
  <c r="G214" i="12" s="1"/>
  <c r="H214" i="12" s="1"/>
  <c r="K214" i="12"/>
  <c r="L214" i="12" s="1"/>
  <c r="M214" i="12" s="1"/>
  <c r="P214" i="12"/>
  <c r="C217" i="12"/>
  <c r="E217" i="12" l="1"/>
  <c r="D222" i="12"/>
  <c r="Q214" i="12"/>
  <c r="R214" i="12" s="1"/>
  <c r="T214" i="12" s="1"/>
  <c r="S214" i="12"/>
  <c r="K215" i="12"/>
  <c r="L215" i="12" s="1"/>
  <c r="M215" i="12" s="1"/>
  <c r="C218" i="12"/>
  <c r="O218" i="12"/>
  <c r="F215" i="12"/>
  <c r="G215" i="12" s="1"/>
  <c r="H215" i="12" s="1"/>
  <c r="P215" i="12"/>
  <c r="E218" i="12" l="1"/>
  <c r="D223" i="12"/>
  <c r="K216" i="12"/>
  <c r="L216" i="12" s="1"/>
  <c r="M216" i="12" s="1"/>
  <c r="Q215" i="12"/>
  <c r="R215" i="12" s="1"/>
  <c r="T215" i="12" s="1"/>
  <c r="S215" i="12"/>
  <c r="F216" i="12"/>
  <c r="G216" i="12" s="1"/>
  <c r="H216" i="12" s="1"/>
  <c r="C219" i="12"/>
  <c r="P216" i="12"/>
  <c r="O219" i="12"/>
  <c r="E219" i="12" l="1"/>
  <c r="D224" i="12"/>
  <c r="Q216" i="12"/>
  <c r="R216" i="12" s="1"/>
  <c r="T216" i="12" s="1"/>
  <c r="S216" i="12"/>
  <c r="O220" i="12"/>
  <c r="C220" i="12"/>
  <c r="K217" i="12"/>
  <c r="L217" i="12" s="1"/>
  <c r="M217" i="12" s="1"/>
  <c r="P217" i="12"/>
  <c r="F217" i="12"/>
  <c r="G217" i="12" s="1"/>
  <c r="H217" i="12" s="1"/>
  <c r="E220" i="12" l="1"/>
  <c r="D225" i="12"/>
  <c r="Q217" i="12"/>
  <c r="R217" i="12" s="1"/>
  <c r="T217" i="12" s="1"/>
  <c r="S217" i="12"/>
  <c r="O221" i="12"/>
  <c r="C221" i="12"/>
  <c r="K218" i="12"/>
  <c r="L218" i="12" s="1"/>
  <c r="M218" i="12" s="1"/>
  <c r="P218" i="12"/>
  <c r="F218" i="12"/>
  <c r="G218" i="12" s="1"/>
  <c r="H218" i="12" s="1"/>
  <c r="E221" i="12" l="1"/>
  <c r="D226" i="12"/>
  <c r="Q218" i="12"/>
  <c r="R218" i="12" s="1"/>
  <c r="T218" i="12" s="1"/>
  <c r="S218" i="12"/>
  <c r="K219" i="12"/>
  <c r="L219" i="12" s="1"/>
  <c r="M219" i="12" s="1"/>
  <c r="C222" i="12"/>
  <c r="P219" i="12"/>
  <c r="F219" i="12"/>
  <c r="G219" i="12" s="1"/>
  <c r="H219" i="12" s="1"/>
  <c r="O222" i="12"/>
  <c r="E222" i="12" l="1"/>
  <c r="D227" i="12"/>
  <c r="K220" i="12"/>
  <c r="L220" i="12" s="1"/>
  <c r="M220" i="12" s="1"/>
  <c r="Q219" i="12"/>
  <c r="R219" i="12" s="1"/>
  <c r="T219" i="12" s="1"/>
  <c r="S219" i="12"/>
  <c r="F220" i="12"/>
  <c r="G220" i="12" s="1"/>
  <c r="H220" i="12" s="1"/>
  <c r="O223" i="12"/>
  <c r="C223" i="12"/>
  <c r="P220" i="12"/>
  <c r="E223" i="12" l="1"/>
  <c r="D228" i="12"/>
  <c r="K222" i="12"/>
  <c r="Q220" i="12"/>
  <c r="R220" i="12" s="1"/>
  <c r="T220" i="12" s="1"/>
  <c r="S220" i="12"/>
  <c r="K221" i="12"/>
  <c r="L221" i="12" s="1"/>
  <c r="M221" i="12" s="1"/>
  <c r="P221" i="12"/>
  <c r="C224" i="12"/>
  <c r="F221" i="12"/>
  <c r="G221" i="12" s="1"/>
  <c r="H221" i="12" s="1"/>
  <c r="O224" i="12"/>
  <c r="E224" i="12" l="1"/>
  <c r="D229" i="12"/>
  <c r="Q221" i="12"/>
  <c r="R221" i="12" s="1"/>
  <c r="T221" i="12" s="1"/>
  <c r="S221" i="12"/>
  <c r="L222" i="12"/>
  <c r="M222" i="12" s="1"/>
  <c r="O225" i="12"/>
  <c r="F222" i="12"/>
  <c r="G222" i="12" s="1"/>
  <c r="H222" i="12" s="1"/>
  <c r="C225" i="12"/>
  <c r="P222" i="12"/>
  <c r="E225" i="12" l="1"/>
  <c r="D230" i="12"/>
  <c r="Q222" i="12"/>
  <c r="R222" i="12" s="1"/>
  <c r="T222" i="12" s="1"/>
  <c r="S222" i="12"/>
  <c r="O226" i="12"/>
  <c r="C226" i="12"/>
  <c r="K223" i="12"/>
  <c r="L223" i="12" s="1"/>
  <c r="M223" i="12" s="1"/>
  <c r="F223" i="12"/>
  <c r="G223" i="12" s="1"/>
  <c r="H223" i="12" s="1"/>
  <c r="P223" i="12"/>
  <c r="E226" i="12" l="1"/>
  <c r="D231" i="12"/>
  <c r="Q223" i="12"/>
  <c r="R223" i="12" s="1"/>
  <c r="T223" i="12" s="1"/>
  <c r="S223" i="12"/>
  <c r="F224" i="12"/>
  <c r="G224" i="12" s="1"/>
  <c r="H224" i="12" s="1"/>
  <c r="C227" i="12"/>
  <c r="K224" i="12"/>
  <c r="L224" i="12" s="1"/>
  <c r="M224" i="12" s="1"/>
  <c r="P224" i="12"/>
  <c r="O227" i="12"/>
  <c r="E227" i="12" l="1"/>
  <c r="D232" i="12"/>
  <c r="Q224" i="12"/>
  <c r="R224" i="12" s="1"/>
  <c r="T224" i="12" s="1"/>
  <c r="S224" i="12"/>
  <c r="F225" i="12"/>
  <c r="G225" i="12" s="1"/>
  <c r="H225" i="12" s="1"/>
  <c r="P225" i="12"/>
  <c r="C228" i="12"/>
  <c r="K225" i="12"/>
  <c r="L225" i="12" s="1"/>
  <c r="M225" i="12" s="1"/>
  <c r="O228" i="12"/>
  <c r="E228" i="12" l="1"/>
  <c r="D233" i="12"/>
  <c r="K226" i="12"/>
  <c r="L226" i="12" s="1"/>
  <c r="M226" i="12" s="1"/>
  <c r="Q225" i="12"/>
  <c r="R225" i="12" s="1"/>
  <c r="T225" i="12" s="1"/>
  <c r="S225" i="12"/>
  <c r="P226" i="12"/>
  <c r="C229" i="12"/>
  <c r="F226" i="12"/>
  <c r="G226" i="12" s="1"/>
  <c r="H226" i="12" s="1"/>
  <c r="O229" i="12"/>
  <c r="E229" i="12" l="1"/>
  <c r="D234" i="12"/>
  <c r="K228" i="12"/>
  <c r="Q226" i="12"/>
  <c r="R226" i="12" s="1"/>
  <c r="T226" i="12" s="1"/>
  <c r="S226" i="12"/>
  <c r="P227" i="12"/>
  <c r="C230" i="12"/>
  <c r="O230" i="12"/>
  <c r="F227" i="12"/>
  <c r="G227" i="12" s="1"/>
  <c r="H227" i="12" s="1"/>
  <c r="K227" i="12"/>
  <c r="L227" i="12" s="1"/>
  <c r="M227" i="12" s="1"/>
  <c r="E230" i="12" l="1"/>
  <c r="D235" i="12"/>
  <c r="Q227" i="12"/>
  <c r="R227" i="12" s="1"/>
  <c r="T227" i="12" s="1"/>
  <c r="S227" i="12"/>
  <c r="F228" i="12"/>
  <c r="G228" i="12" s="1"/>
  <c r="H228" i="12" s="1"/>
  <c r="P228" i="12"/>
  <c r="O231" i="12"/>
  <c r="L228" i="12"/>
  <c r="M228" i="12" s="1"/>
  <c r="C231" i="12"/>
  <c r="E231" i="12" l="1"/>
  <c r="D236" i="12"/>
  <c r="Q228" i="12"/>
  <c r="R228" i="12" s="1"/>
  <c r="T228" i="12" s="1"/>
  <c r="S228" i="12"/>
  <c r="O232" i="12"/>
  <c r="F229" i="12"/>
  <c r="G229" i="12" s="1"/>
  <c r="H229" i="12" s="1"/>
  <c r="C232" i="12"/>
  <c r="K229" i="12"/>
  <c r="L229" i="12" s="1"/>
  <c r="M229" i="12" s="1"/>
  <c r="P229" i="12"/>
  <c r="E232" i="12" l="1"/>
  <c r="D237" i="12"/>
  <c r="Q229" i="12"/>
  <c r="R229" i="12" s="1"/>
  <c r="T229" i="12" s="1"/>
  <c r="S229" i="12"/>
  <c r="P230" i="12"/>
  <c r="F230" i="12"/>
  <c r="G230" i="12" s="1"/>
  <c r="H230" i="12" s="1"/>
  <c r="C233" i="12"/>
  <c r="K230" i="12"/>
  <c r="L230" i="12" s="1"/>
  <c r="M230" i="12" s="1"/>
  <c r="O233" i="12"/>
  <c r="E233" i="12" l="1"/>
  <c r="D238" i="12"/>
  <c r="Q230" i="12"/>
  <c r="R230" i="12" s="1"/>
  <c r="T230" i="12" s="1"/>
  <c r="S230" i="12"/>
  <c r="O234" i="12"/>
  <c r="C234" i="12"/>
  <c r="F231" i="12"/>
  <c r="G231" i="12" s="1"/>
  <c r="H231" i="12" s="1"/>
  <c r="P231" i="12"/>
  <c r="K231" i="12"/>
  <c r="L231" i="12" s="1"/>
  <c r="M231" i="12" s="1"/>
  <c r="E234" i="12" l="1"/>
  <c r="D239" i="12"/>
  <c r="K233" i="12"/>
  <c r="Q231" i="12"/>
  <c r="R231" i="12" s="1"/>
  <c r="T231" i="12" s="1"/>
  <c r="S231" i="12"/>
  <c r="F232" i="12"/>
  <c r="G232" i="12" s="1"/>
  <c r="H232" i="12" s="1"/>
  <c r="C235" i="12"/>
  <c r="K232" i="12"/>
  <c r="L232" i="12" s="1"/>
  <c r="M232" i="12" s="1"/>
  <c r="P232" i="12"/>
  <c r="O235" i="12"/>
  <c r="E235" i="12" l="1"/>
  <c r="D240" i="12"/>
  <c r="Q232" i="12"/>
  <c r="R232" i="12" s="1"/>
  <c r="T232" i="12" s="1"/>
  <c r="S232" i="12"/>
  <c r="L233" i="12"/>
  <c r="M233" i="12" s="1"/>
  <c r="C236" i="12"/>
  <c r="O236" i="12"/>
  <c r="F233" i="12"/>
  <c r="G233" i="12" s="1"/>
  <c r="H233" i="12" s="1"/>
  <c r="P233" i="12"/>
  <c r="E236" i="12" l="1"/>
  <c r="D241" i="12"/>
  <c r="Q233" i="12"/>
  <c r="R233" i="12" s="1"/>
  <c r="T233" i="12" s="1"/>
  <c r="S233" i="12"/>
  <c r="K234" i="12"/>
  <c r="L234" i="12" s="1"/>
  <c r="M234" i="12" s="1"/>
  <c r="O237" i="12"/>
  <c r="C237" i="12"/>
  <c r="P234" i="12"/>
  <c r="F234" i="12"/>
  <c r="G234" i="12" s="1"/>
  <c r="H234" i="12" s="1"/>
  <c r="E237" i="12" l="1"/>
  <c r="D242" i="12"/>
  <c r="Q234" i="12"/>
  <c r="R234" i="12" s="1"/>
  <c r="T234" i="12" s="1"/>
  <c r="S234" i="12"/>
  <c r="F235" i="12"/>
  <c r="G235" i="12" s="1"/>
  <c r="H235" i="12" s="1"/>
  <c r="O238" i="12"/>
  <c r="K235" i="12"/>
  <c r="L235" i="12" s="1"/>
  <c r="M235" i="12" s="1"/>
  <c r="C238" i="12"/>
  <c r="P235" i="12"/>
  <c r="E238" i="12" l="1"/>
  <c r="D243" i="12"/>
  <c r="Q235" i="12"/>
  <c r="R235" i="12" s="1"/>
  <c r="T235" i="12" s="1"/>
  <c r="S235" i="12"/>
  <c r="O239" i="12"/>
  <c r="F236" i="12"/>
  <c r="G236" i="12" s="1"/>
  <c r="H236" i="12" s="1"/>
  <c r="P236" i="12"/>
  <c r="K236" i="12"/>
  <c r="L236" i="12" s="1"/>
  <c r="M236" i="12" s="1"/>
  <c r="C239" i="12"/>
  <c r="E239" i="12" l="1"/>
  <c r="D244" i="12"/>
  <c r="Q236" i="12"/>
  <c r="R236" i="12" s="1"/>
  <c r="T236" i="12" s="1"/>
  <c r="S236" i="12"/>
  <c r="F237" i="12"/>
  <c r="G237" i="12" s="1"/>
  <c r="H237" i="12" s="1"/>
  <c r="K237" i="12"/>
  <c r="L237" i="12" s="1"/>
  <c r="M237" i="12" s="1"/>
  <c r="P237" i="12"/>
  <c r="O240" i="12"/>
  <c r="C240" i="12"/>
  <c r="E240" i="12" l="1"/>
  <c r="D245" i="12"/>
  <c r="K238" i="12"/>
  <c r="L238" i="12" s="1"/>
  <c r="M238" i="12" s="1"/>
  <c r="Q237" i="12"/>
  <c r="R237" i="12" s="1"/>
  <c r="T237" i="12" s="1"/>
  <c r="S237" i="12"/>
  <c r="O241" i="12"/>
  <c r="C241" i="12"/>
  <c r="P238" i="12"/>
  <c r="F238" i="12"/>
  <c r="G238" i="12" s="1"/>
  <c r="H238" i="12" s="1"/>
  <c r="E241" i="12" l="1"/>
  <c r="D246" i="12"/>
  <c r="Q238" i="12"/>
  <c r="R238" i="12" s="1"/>
  <c r="T238" i="12" s="1"/>
  <c r="S238" i="12"/>
  <c r="K239" i="12"/>
  <c r="L239" i="12" s="1"/>
  <c r="M239" i="12" s="1"/>
  <c r="F239" i="12"/>
  <c r="G239" i="12" s="1"/>
  <c r="H239" i="12" s="1"/>
  <c r="C242" i="12"/>
  <c r="P239" i="12"/>
  <c r="O242" i="12"/>
  <c r="E242" i="12" l="1"/>
  <c r="D247" i="12"/>
  <c r="K240" i="12"/>
  <c r="L240" i="12" s="1"/>
  <c r="M240" i="12" s="1"/>
  <c r="Q239" i="12"/>
  <c r="R239" i="12" s="1"/>
  <c r="T239" i="12" s="1"/>
  <c r="S239" i="12"/>
  <c r="C243" i="12"/>
  <c r="P240" i="12"/>
  <c r="O243" i="12"/>
  <c r="F240" i="12"/>
  <c r="G240" i="12" s="1"/>
  <c r="H240" i="12" s="1"/>
  <c r="E243" i="12" l="1"/>
  <c r="D248" i="12"/>
  <c r="K242" i="12"/>
  <c r="Q240" i="12"/>
  <c r="R240" i="12" s="1"/>
  <c r="T240" i="12" s="1"/>
  <c r="S240" i="12"/>
  <c r="K241" i="12"/>
  <c r="L241" i="12" s="1"/>
  <c r="M241" i="12" s="1"/>
  <c r="F241" i="12"/>
  <c r="G241" i="12" s="1"/>
  <c r="H241" i="12" s="1"/>
  <c r="P241" i="12"/>
  <c r="O244" i="12"/>
  <c r="C244" i="12"/>
  <c r="E244" i="12" l="1"/>
  <c r="D249" i="12"/>
  <c r="Q241" i="12"/>
  <c r="R241" i="12" s="1"/>
  <c r="T241" i="12" s="1"/>
  <c r="S241" i="12"/>
  <c r="L242" i="12"/>
  <c r="M242" i="12" s="1"/>
  <c r="P242" i="12"/>
  <c r="O245" i="12"/>
  <c r="C245" i="12"/>
  <c r="F242" i="12"/>
  <c r="G242" i="12" s="1"/>
  <c r="H242" i="12" s="1"/>
  <c r="E245" i="12" l="1"/>
  <c r="D250" i="12"/>
  <c r="Q242" i="12"/>
  <c r="R242" i="12" s="1"/>
  <c r="T242" i="12" s="1"/>
  <c r="S242" i="12"/>
  <c r="K243" i="12"/>
  <c r="L243" i="12" s="1"/>
  <c r="M243" i="12" s="1"/>
  <c r="F243" i="12"/>
  <c r="G243" i="12" s="1"/>
  <c r="H243" i="12" s="1"/>
  <c r="P243" i="12"/>
  <c r="O246" i="12"/>
  <c r="C246" i="12"/>
  <c r="E246" i="12" l="1"/>
  <c r="D251" i="12"/>
  <c r="Q243" i="12"/>
  <c r="R243" i="12" s="1"/>
  <c r="T243" i="12" s="1"/>
  <c r="S243" i="12"/>
  <c r="O247" i="12"/>
  <c r="C247" i="12"/>
  <c r="P244" i="12"/>
  <c r="F244" i="12"/>
  <c r="G244" i="12" s="1"/>
  <c r="H244" i="12" s="1"/>
  <c r="K244" i="12"/>
  <c r="L244" i="12" s="1"/>
  <c r="M244" i="12" s="1"/>
  <c r="E247" i="12" l="1"/>
  <c r="D252" i="12"/>
  <c r="K246" i="12"/>
  <c r="Q244" i="12"/>
  <c r="R244" i="12" s="1"/>
  <c r="T244" i="12" s="1"/>
  <c r="S244" i="12"/>
  <c r="K245" i="12"/>
  <c r="L245" i="12" s="1"/>
  <c r="M245" i="12" s="1"/>
  <c r="C248" i="12"/>
  <c r="F245" i="12"/>
  <c r="G245" i="12" s="1"/>
  <c r="H245" i="12" s="1"/>
  <c r="P245" i="12"/>
  <c r="O248" i="12"/>
  <c r="E248" i="12" l="1"/>
  <c r="D253" i="12"/>
  <c r="Q245" i="12"/>
  <c r="R245" i="12" s="1"/>
  <c r="T245" i="12" s="1"/>
  <c r="S245" i="12"/>
  <c r="F246" i="12"/>
  <c r="G246" i="12" s="1"/>
  <c r="H246" i="12" s="1"/>
  <c r="P246" i="12"/>
  <c r="O249" i="12"/>
  <c r="C249" i="12"/>
  <c r="L246" i="12"/>
  <c r="M246" i="12" s="1"/>
  <c r="E249" i="12" l="1"/>
  <c r="D254" i="12"/>
  <c r="K247" i="12"/>
  <c r="L247" i="12" s="1"/>
  <c r="M247" i="12" s="1"/>
  <c r="Q246" i="12"/>
  <c r="R246" i="12" s="1"/>
  <c r="T246" i="12" s="1"/>
  <c r="S246" i="12"/>
  <c r="P247" i="12"/>
  <c r="O250" i="12"/>
  <c r="F247" i="12"/>
  <c r="G247" i="12" s="1"/>
  <c r="H247" i="12" s="1"/>
  <c r="C250" i="12"/>
  <c r="E250" i="12" l="1"/>
  <c r="Q247" i="12"/>
  <c r="R247" i="12" s="1"/>
  <c r="T247" i="12" s="1"/>
  <c r="S247" i="12"/>
  <c r="K248" i="12"/>
  <c r="L248" i="12" s="1"/>
  <c r="M248" i="12" s="1"/>
  <c r="P248" i="12"/>
  <c r="F248" i="12"/>
  <c r="G248" i="12" s="1"/>
  <c r="H248" i="12" s="1"/>
  <c r="O251" i="12"/>
  <c r="C251" i="12"/>
  <c r="E251" i="12" l="1"/>
  <c r="K250" i="12"/>
  <c r="Q248" i="12"/>
  <c r="R248" i="12" s="1"/>
  <c r="T248" i="12" s="1"/>
  <c r="S248" i="12"/>
  <c r="K249" i="12"/>
  <c r="L249" i="12" s="1"/>
  <c r="M249" i="12" s="1"/>
  <c r="C252" i="12"/>
  <c r="P249" i="12"/>
  <c r="F249" i="12"/>
  <c r="G249" i="12" s="1"/>
  <c r="H249" i="12" s="1"/>
  <c r="O252" i="12"/>
  <c r="E252" i="12" l="1"/>
  <c r="Q249" i="12"/>
  <c r="R249" i="12" s="1"/>
  <c r="T249" i="12" s="1"/>
  <c r="S249" i="12"/>
  <c r="O253" i="12"/>
  <c r="C253" i="12"/>
  <c r="L250" i="12"/>
  <c r="M250" i="12" s="1"/>
  <c r="F250" i="12"/>
  <c r="G250" i="12" s="1"/>
  <c r="H250" i="12" s="1"/>
  <c r="P250" i="12"/>
  <c r="E253" i="12" l="1"/>
  <c r="Q250" i="12"/>
  <c r="R250" i="12" s="1"/>
  <c r="T250" i="12" s="1"/>
  <c r="S250" i="12"/>
  <c r="K251" i="12"/>
  <c r="L251" i="12" s="1"/>
  <c r="M251" i="12" s="1"/>
  <c r="C254" i="12"/>
  <c r="F251" i="12"/>
  <c r="G251" i="12" s="1"/>
  <c r="H251" i="12" s="1"/>
  <c r="P251" i="12"/>
  <c r="O254" i="12"/>
  <c r="E254" i="12" l="1"/>
  <c r="K252" i="12"/>
  <c r="L252" i="12" s="1"/>
  <c r="M252" i="12" s="1"/>
  <c r="Q251" i="12"/>
  <c r="R251" i="12" s="1"/>
  <c r="T251" i="12" s="1"/>
  <c r="S251" i="12"/>
  <c r="P252" i="12"/>
  <c r="F252" i="12"/>
  <c r="G252" i="12" s="1"/>
  <c r="H252" i="12" s="1"/>
  <c r="Q252" i="12" l="1"/>
  <c r="R252" i="12" s="1"/>
  <c r="T252" i="12" s="1"/>
  <c r="S252" i="12"/>
  <c r="P253" i="12"/>
  <c r="K253" i="12"/>
  <c r="L253" i="12" s="1"/>
  <c r="M253" i="12" s="1"/>
  <c r="F253" i="12"/>
  <c r="G253" i="12" s="1"/>
  <c r="H253" i="12" s="1"/>
  <c r="K254" i="12" l="1"/>
  <c r="L254" i="12" s="1"/>
  <c r="M254" i="12" s="1"/>
  <c r="Q253" i="12"/>
  <c r="R253" i="12" s="1"/>
  <c r="T253" i="12" s="1"/>
  <c r="S253" i="12"/>
  <c r="P254" i="12"/>
  <c r="F254" i="12"/>
  <c r="G254" i="12" s="1"/>
  <c r="H254" i="12" s="1"/>
  <c r="Q254" i="12" l="1"/>
  <c r="R254" i="12" s="1"/>
  <c r="T254" i="12" s="1"/>
  <c r="S254" i="12"/>
</calcChain>
</file>

<file path=xl/sharedStrings.xml><?xml version="1.0" encoding="utf-8"?>
<sst xmlns="http://schemas.openxmlformats.org/spreadsheetml/2006/main" count="23" uniqueCount="16">
  <si>
    <t>Nr.</t>
  </si>
  <si>
    <t>Data</t>
  </si>
  <si>
    <t>Tx Compra</t>
  </si>
  <si>
    <t>PU Curva</t>
  </si>
  <si>
    <t>Venc.</t>
  </si>
  <si>
    <t>Rent</t>
  </si>
  <si>
    <t>Acum.</t>
  </si>
  <si>
    <t>Tx Mercado</t>
  </si>
  <si>
    <t>PU Mercado</t>
  </si>
  <si>
    <t>Índice</t>
  </si>
  <si>
    <t>Tx CDI</t>
  </si>
  <si>
    <t>CDI</t>
  </si>
  <si>
    <t>Acumulado</t>
  </si>
  <si>
    <t>Curva</t>
  </si>
  <si>
    <t>Mercado</t>
  </si>
  <si>
    <t xml:space="preserve"> % CDI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</si>
</sst>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Cr$&quot;\ * #,##0_);_(&quot;Cr$&quot;\ * \(#,##0\);_(&quot;Cr$&quot;\ * &quot;-&quot;_);_(@_)"/>
    <numFmt numFmtId="165" formatCode="&quot;Cr$&quot;\ #,##0.00_);[Red]\(&quot;Cr$&quot;\ #,##0.00\)"/>
    <numFmt numFmtId="166" formatCode="_([$€]* #,##0.00_);_([$€]* \(#,##0.00\);_([$€]* &quot;-&quot;??_);_(@_)"/>
    <numFmt numFmtId="167" formatCode="_(* #,##0.00_);_(* \(#,##0.00\);_(* &quot;-&quot;??_);_(@_)"/>
    <numFmt numFmtId="168" formatCode="#,##0.0000"/>
    <numFmt numFmtId="169" formatCode="#,##0.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sz val="7"/>
      <color indexed="62"/>
      <name val="Arial"/>
      <family val="2"/>
    </font>
    <font>
      <sz val="10"/>
      <color indexed="22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9" fontId="1" fillId="0" borderId="0" applyFont="0" applyFill="0" applyBorder="0" applyAlignment="0" applyProtection="0"/>
    <xf numFmtId="0" fontId="3" fillId="0" borderId="0"/>
    <xf numFmtId="3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7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27">
    <xf numFmtId="0" fontId="0" fillId="0" borderId="0" xfId="0"/>
    <xf numFmtId="14" fontId="4" fillId="0" borderId="0" xfId="2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>
      <alignment horizontal="center" vertical="center"/>
    </xf>
    <xf numFmtId="0" fontId="3" fillId="0" borderId="0" xfId="2"/>
    <xf numFmtId="0" fontId="2" fillId="0" borderId="0" xfId="0" applyFont="1"/>
    <xf numFmtId="0" fontId="2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2" fillId="0" borderId="0" xfId="0" applyFont="1"/>
    <xf numFmtId="4" fontId="0" fillId="0" borderId="0" xfId="0" applyNumberFormat="1"/>
    <xf numFmtId="14" fontId="14" fillId="0" borderId="0" xfId="0" applyNumberFormat="1" applyFont="1"/>
    <xf numFmtId="168" fontId="0" fillId="0" borderId="0" xfId="0" applyNumberFormat="1"/>
    <xf numFmtId="4" fontId="13" fillId="0" borderId="0" xfId="0" applyNumberFormat="1" applyFont="1" applyAlignment="1">
      <alignment horizontal="center" vertical="center"/>
    </xf>
    <xf numFmtId="2" fontId="0" fillId="0" borderId="0" xfId="0" applyNumberFormat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169" fontId="13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10" fontId="0" fillId="0" borderId="0" xfId="1" applyNumberFormat="1" applyFont="1"/>
    <xf numFmtId="0" fontId="0" fillId="3" borderId="0" xfId="0" applyFill="1" applyAlignment="1">
      <alignment horizontal="center" vertical="center"/>
    </xf>
    <xf numFmtId="168" fontId="0" fillId="3" borderId="0" xfId="0" applyNumberFormat="1" applyFill="1" applyAlignment="1">
      <alignment horizontal="center" vertical="center"/>
    </xf>
    <xf numFmtId="0" fontId="15" fillId="6" borderId="0" xfId="0" applyFont="1" applyFill="1" applyAlignment="1">
      <alignment horizontal="center"/>
    </xf>
    <xf numFmtId="14" fontId="0" fillId="7" borderId="0" xfId="0" applyNumberFormat="1" applyFill="1"/>
    <xf numFmtId="168" fontId="0" fillId="7" borderId="0" xfId="0" applyNumberFormat="1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14" fontId="0" fillId="0" borderId="0" xfId="0" applyNumberFormat="1"/>
  </cellXfs>
  <cellStyles count="25">
    <cellStyle name="Comma0" xfId="3" xr:uid="{00000000-0005-0000-0000-000000000000}"/>
    <cellStyle name="Currency [0]_JOGO1" xfId="4" xr:uid="{00000000-0005-0000-0000-000001000000}"/>
    <cellStyle name="Currency_B&amp;SOKG" xfId="5" xr:uid="{00000000-0005-0000-0000-000002000000}"/>
    <cellStyle name="Currency0" xfId="6" xr:uid="{00000000-0005-0000-0000-000003000000}"/>
    <cellStyle name="Euro" xfId="7" xr:uid="{00000000-0005-0000-0000-000004000000}"/>
    <cellStyle name="Euro 2" xfId="8" xr:uid="{00000000-0005-0000-0000-000005000000}"/>
    <cellStyle name="Excel Built-in Normal" xfId="9" xr:uid="{00000000-0005-0000-0000-000006000000}"/>
    <cellStyle name="Hyperlink seguido_% OPCOM" xfId="10" xr:uid="{00000000-0005-0000-0000-000007000000}"/>
    <cellStyle name="Hyperlink_% OPCOM" xfId="11" xr:uid="{00000000-0005-0000-0000-000008000000}"/>
    <cellStyle name="Normal" xfId="0" builtinId="0"/>
    <cellStyle name="Normal 2" xfId="2" xr:uid="{00000000-0005-0000-0000-00000A000000}"/>
    <cellStyle name="Normal 2 2" xfId="12" xr:uid="{00000000-0005-0000-0000-00000B000000}"/>
    <cellStyle name="Normal 2 3" xfId="13" xr:uid="{00000000-0005-0000-0000-00000C000000}"/>
    <cellStyle name="Normal 2 4" xfId="14" xr:uid="{00000000-0005-0000-0000-00000D000000}"/>
    <cellStyle name="Normal 2_TESOURO" xfId="15" xr:uid="{00000000-0005-0000-0000-00000E000000}"/>
    <cellStyle name="Normal 3" xfId="16" xr:uid="{00000000-0005-0000-0000-00000F000000}"/>
    <cellStyle name="Normal 4" xfId="17" xr:uid="{00000000-0005-0000-0000-000010000000}"/>
    <cellStyle name="Normal 5" xfId="18" xr:uid="{00000000-0005-0000-0000-000011000000}"/>
    <cellStyle name="OT" xfId="19" xr:uid="{00000000-0005-0000-0000-000012000000}"/>
    <cellStyle name="Porcentagem" xfId="1" builtinId="5"/>
    <cellStyle name="Porcentagem 2" xfId="20" xr:uid="{00000000-0005-0000-0000-000014000000}"/>
    <cellStyle name="Vírgula 2" xfId="21" xr:uid="{00000000-0005-0000-0000-000015000000}"/>
    <cellStyle name="Vírgula 2 2" xfId="22" xr:uid="{00000000-0005-0000-0000-000016000000}"/>
    <cellStyle name="Vírgula 2 3" xfId="23" xr:uid="{00000000-0005-0000-0000-000017000000}"/>
    <cellStyle name="Vírgula 3" xfId="24" xr:uid="{00000000-0005-0000-0000-00001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30507617473905E-2"/>
          <c:y val="0.11704850043661877"/>
          <c:w val="0.89576520358215173"/>
          <c:h val="0.75340281786204977"/>
        </c:manualLayout>
      </c:layout>
      <c:lineChart>
        <c:grouping val="standard"/>
        <c:varyColors val="0"/>
        <c:ser>
          <c:idx val="3"/>
          <c:order val="3"/>
          <c:tx>
            <c:strRef>
              <c:f>'LTN Carregamento'!$H$2</c:f>
              <c:strCache>
                <c:ptCount val="1"/>
                <c:pt idx="0">
                  <c:v>Curva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1"/>
              <c:layout>
                <c:manualLayout>
                  <c:x val="-7.1210698069269537E-2"/>
                  <c:y val="-2.33005770939999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00-46CC-BBFB-0C7629234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'LTN Carregamento'!$B$3:$B$988</c:f>
              <c:numCache>
                <c:formatCode>m/d/yyyy</c:formatCode>
                <c:ptCount val="986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  <c:pt idx="251">
                  <c:v>44564</c:v>
                </c:pt>
              </c:numCache>
            </c:numRef>
          </c:cat>
          <c:val>
            <c:numRef>
              <c:f>'LTN Carregamento'!$H$3:$H$988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1.1084423356888529E-2</c:v>
                </c:pt>
                <c:pt idx="2">
                  <c:v>2.2170183388126041E-2</c:v>
                </c:pt>
                <c:pt idx="3">
                  <c:v>3.3257074451475965E-2</c:v>
                </c:pt>
                <c:pt idx="4">
                  <c:v>4.4345199368067689E-2</c:v>
                </c:pt>
                <c:pt idx="5">
                  <c:v>5.5434558137901213E-2</c:v>
                </c:pt>
                <c:pt idx="6">
                  <c:v>6.6525150760976537E-2</c:v>
                </c:pt>
                <c:pt idx="7">
                  <c:v>7.7616977237271456E-2</c:v>
                </c:pt>
                <c:pt idx="8">
                  <c:v>8.8710037566808175E-2</c:v>
                </c:pt>
                <c:pt idx="9">
                  <c:v>9.9804331749586694E-2</c:v>
                </c:pt>
                <c:pt idx="10">
                  <c:v>0.11089985978558481</c:v>
                </c:pt>
                <c:pt idx="11">
                  <c:v>0.12199651885373974</c:v>
                </c:pt>
                <c:pt idx="12">
                  <c:v>0.13309451459622146</c:v>
                </c:pt>
                <c:pt idx="13">
                  <c:v>0.14419374419194497</c:v>
                </c:pt>
                <c:pt idx="14">
                  <c:v>0.15529420764091029</c:v>
                </c:pt>
                <c:pt idx="15">
                  <c:v>0.16639580212198801</c:v>
                </c:pt>
                <c:pt idx="16">
                  <c:v>0.17749873327741472</c:v>
                </c:pt>
                <c:pt idx="17">
                  <c:v>0.18860279546497605</c:v>
                </c:pt>
                <c:pt idx="18">
                  <c:v>0.19970819432686415</c:v>
                </c:pt>
                <c:pt idx="19">
                  <c:v>0.21081482704197185</c:v>
                </c:pt>
                <c:pt idx="20">
                  <c:v>0.22192259078923637</c:v>
                </c:pt>
                <c:pt idx="21">
                  <c:v>0.23303169121082767</c:v>
                </c:pt>
                <c:pt idx="22">
                  <c:v>0.24414192266455359</c:v>
                </c:pt>
                <c:pt idx="23">
                  <c:v>0.25525338797152131</c:v>
                </c:pt>
                <c:pt idx="24">
                  <c:v>0.26636618995283801</c:v>
                </c:pt>
                <c:pt idx="25">
                  <c:v>0.27748012296626712</c:v>
                </c:pt>
                <c:pt idx="26">
                  <c:v>0.28859539265404521</c:v>
                </c:pt>
                <c:pt idx="27">
                  <c:v>0.29971179337393572</c:v>
                </c:pt>
                <c:pt idx="28">
                  <c:v>0.31082942794706803</c:v>
                </c:pt>
                <c:pt idx="29">
                  <c:v>0.32194839919452711</c:v>
                </c:pt>
                <c:pt idx="30">
                  <c:v>0.33306850147412081</c:v>
                </c:pt>
                <c:pt idx="31">
                  <c:v>0.34418983760695632</c:v>
                </c:pt>
                <c:pt idx="32">
                  <c:v>0.3553125104141408</c:v>
                </c:pt>
                <c:pt idx="33">
                  <c:v>0.3664363142534377</c:v>
                </c:pt>
                <c:pt idx="34">
                  <c:v>0.3775613519459986</c:v>
                </c:pt>
                <c:pt idx="35">
                  <c:v>0.38868772631288628</c:v>
                </c:pt>
                <c:pt idx="36">
                  <c:v>0.39981523171190858</c:v>
                </c:pt>
                <c:pt idx="37">
                  <c:v>0.41094397096417268</c:v>
                </c:pt>
                <c:pt idx="38">
                  <c:v>0.42207394406963417</c:v>
                </c:pt>
                <c:pt idx="39">
                  <c:v>0.43320525384946684</c:v>
                </c:pt>
                <c:pt idx="40">
                  <c:v>0.44433769466141193</c:v>
                </c:pt>
                <c:pt idx="41">
                  <c:v>0.45547136932659882</c:v>
                </c:pt>
                <c:pt idx="42">
                  <c:v>0.46660627784502751</c:v>
                </c:pt>
                <c:pt idx="43">
                  <c:v>0.47774252303778297</c:v>
                </c:pt>
                <c:pt idx="44">
                  <c:v>0.48887989926269526</c:v>
                </c:pt>
                <c:pt idx="45">
                  <c:v>0.50001850934080494</c:v>
                </c:pt>
                <c:pt idx="46">
                  <c:v>0.51115845609328581</c:v>
                </c:pt>
                <c:pt idx="47">
                  <c:v>0.52229953387787909</c:v>
                </c:pt>
                <c:pt idx="48">
                  <c:v>0.53344184551569196</c:v>
                </c:pt>
                <c:pt idx="49">
                  <c:v>0.54458549382787602</c:v>
                </c:pt>
                <c:pt idx="50">
                  <c:v>0.5557302731721725</c:v>
                </c:pt>
                <c:pt idx="51">
                  <c:v>0.56687628636971077</c:v>
                </c:pt>
                <c:pt idx="52">
                  <c:v>0.57802363624159803</c:v>
                </c:pt>
                <c:pt idx="53">
                  <c:v>0.5891721171455977</c:v>
                </c:pt>
                <c:pt idx="54">
                  <c:v>0.60032183190283916</c:v>
                </c:pt>
                <c:pt idx="55">
                  <c:v>0.61147288333442962</c:v>
                </c:pt>
                <c:pt idx="56">
                  <c:v>0.62262506579815469</c:v>
                </c:pt>
                <c:pt idx="57">
                  <c:v>0.63377858493620653</c:v>
                </c:pt>
                <c:pt idx="58">
                  <c:v>0.644933235106393</c:v>
                </c:pt>
                <c:pt idx="59">
                  <c:v>0.65608922195092845</c:v>
                </c:pt>
                <c:pt idx="60">
                  <c:v>0.66724633982757631</c:v>
                </c:pt>
                <c:pt idx="61">
                  <c:v>0.67840479437857315</c:v>
                </c:pt>
                <c:pt idx="62">
                  <c:v>0.68956437996168241</c:v>
                </c:pt>
                <c:pt idx="63">
                  <c:v>0.70072530221914064</c:v>
                </c:pt>
                <c:pt idx="64">
                  <c:v>0.71188745832984068</c:v>
                </c:pt>
                <c:pt idx="65">
                  <c:v>0.72305074547267534</c:v>
                </c:pt>
                <c:pt idx="66">
                  <c:v>0.73421536928985898</c:v>
                </c:pt>
                <c:pt idx="67">
                  <c:v>0.74538122696026221</c:v>
                </c:pt>
                <c:pt idx="68">
                  <c:v>0.75654831848388504</c:v>
                </c:pt>
                <c:pt idx="69">
                  <c:v>0.76771654103966469</c:v>
                </c:pt>
                <c:pt idx="70">
                  <c:v>0.77888610026974892</c:v>
                </c:pt>
                <c:pt idx="71">
                  <c:v>0.79005689335309714</c:v>
                </c:pt>
                <c:pt idx="72">
                  <c:v>0.80122892028966497</c:v>
                </c:pt>
                <c:pt idx="73">
                  <c:v>0.81240218107947459</c:v>
                </c:pt>
                <c:pt idx="74">
                  <c:v>0.82357667572252602</c:v>
                </c:pt>
                <c:pt idx="75">
                  <c:v>0.83475240421881924</c:v>
                </c:pt>
                <c:pt idx="76">
                  <c:v>0.84592946938943925</c:v>
                </c:pt>
                <c:pt idx="77">
                  <c:v>0.85710766559219387</c:v>
                </c:pt>
                <c:pt idx="78">
                  <c:v>0.86828709564816808</c:v>
                </c:pt>
                <c:pt idx="79">
                  <c:v>0.8794677595573841</c:v>
                </c:pt>
                <c:pt idx="80">
                  <c:v>0.8906497601409491</c:v>
                </c:pt>
                <c:pt idx="81">
                  <c:v>0.90183289175662651</c:v>
                </c:pt>
                <c:pt idx="82">
                  <c:v>0.9130173600466529</c:v>
                </c:pt>
                <c:pt idx="83">
                  <c:v>0.92420295936881391</c:v>
                </c:pt>
                <c:pt idx="84">
                  <c:v>0.9353898953653017</c:v>
                </c:pt>
                <c:pt idx="85">
                  <c:v>0.94657796239392411</c:v>
                </c:pt>
                <c:pt idx="86">
                  <c:v>0.9577673660968955</c:v>
                </c:pt>
                <c:pt idx="87">
                  <c:v>0.96895800365310869</c:v>
                </c:pt>
                <c:pt idx="88">
                  <c:v>0.98014987506254148</c:v>
                </c:pt>
                <c:pt idx="89">
                  <c:v>0.99134287750413108</c:v>
                </c:pt>
                <c:pt idx="90">
                  <c:v>1.0025372166200475</c:v>
                </c:pt>
                <c:pt idx="91">
                  <c:v>1.0137327895891834</c:v>
                </c:pt>
                <c:pt idx="92">
                  <c:v>1.0249295964115612</c:v>
                </c:pt>
                <c:pt idx="93">
                  <c:v>1.0361277399082658</c:v>
                </c:pt>
                <c:pt idx="94">
                  <c:v>1.047327014437105</c:v>
                </c:pt>
                <c:pt idx="95">
                  <c:v>1.0585275228191859</c:v>
                </c:pt>
                <c:pt idx="96">
                  <c:v>1.0697293678755937</c:v>
                </c:pt>
                <c:pt idx="97">
                  <c:v>1.0809323439641583</c:v>
                </c:pt>
                <c:pt idx="98">
                  <c:v>1.0921366567270496</c:v>
                </c:pt>
                <c:pt idx="99">
                  <c:v>1.1033421005220534</c:v>
                </c:pt>
                <c:pt idx="100">
                  <c:v>1.1145488809914283</c:v>
                </c:pt>
                <c:pt idx="101">
                  <c:v>1.1257568953140229</c:v>
                </c:pt>
                <c:pt idx="102">
                  <c:v>1.1369660406687521</c:v>
                </c:pt>
                <c:pt idx="103">
                  <c:v>1.148176522697808</c:v>
                </c:pt>
                <c:pt idx="104">
                  <c:v>1.159388238580128</c:v>
                </c:pt>
                <c:pt idx="105">
                  <c:v>1.1706012911367525</c:v>
                </c:pt>
                <c:pt idx="106">
                  <c:v>1.1818154747255338</c:v>
                </c:pt>
                <c:pt idx="107">
                  <c:v>1.1930308921675348</c:v>
                </c:pt>
                <c:pt idx="108">
                  <c:v>1.2042475434627775</c:v>
                </c:pt>
                <c:pt idx="109">
                  <c:v>1.215465531432347</c:v>
                </c:pt>
                <c:pt idx="110">
                  <c:v>1.2266846504340512</c:v>
                </c:pt>
                <c:pt idx="111">
                  <c:v>1.2379051061100821</c:v>
                </c:pt>
                <c:pt idx="112">
                  <c:v>1.249126795639377</c:v>
                </c:pt>
                <c:pt idx="113">
                  <c:v>1.2603497190218915</c:v>
                </c:pt>
                <c:pt idx="114">
                  <c:v>1.2715738762576478</c:v>
                </c:pt>
                <c:pt idx="115">
                  <c:v>1.282799267346646</c:v>
                </c:pt>
                <c:pt idx="116">
                  <c:v>1.2940258922888637</c:v>
                </c:pt>
                <c:pt idx="117">
                  <c:v>1.3052537510843232</c:v>
                </c:pt>
                <c:pt idx="118">
                  <c:v>1.3164829465541095</c:v>
                </c:pt>
                <c:pt idx="119">
                  <c:v>1.3277132730560526</c:v>
                </c:pt>
                <c:pt idx="120">
                  <c:v>1.3389449362323003</c:v>
                </c:pt>
                <c:pt idx="121">
                  <c:v>1.3501777304407048</c:v>
                </c:pt>
                <c:pt idx="122">
                  <c:v>1.3614118613234361</c:v>
                </c:pt>
                <c:pt idx="123">
                  <c:v>1.3726472260594091</c:v>
                </c:pt>
                <c:pt idx="124">
                  <c:v>1.3838838246486018</c:v>
                </c:pt>
                <c:pt idx="125">
                  <c:v>1.3951216570910363</c:v>
                </c:pt>
                <c:pt idx="126">
                  <c:v>1.4063607233866904</c:v>
                </c:pt>
                <c:pt idx="127">
                  <c:v>1.4176011263566934</c:v>
                </c:pt>
                <c:pt idx="128">
                  <c:v>1.4288426603588311</c:v>
                </c:pt>
                <c:pt idx="129">
                  <c:v>1.4400855310353178</c:v>
                </c:pt>
                <c:pt idx="130">
                  <c:v>1.4513295327439391</c:v>
                </c:pt>
                <c:pt idx="131">
                  <c:v>1.4625748711268871</c:v>
                </c:pt>
                <c:pt idx="132">
                  <c:v>1.4738214433630548</c:v>
                </c:pt>
                <c:pt idx="133">
                  <c:v>1.4850692494524642</c:v>
                </c:pt>
                <c:pt idx="134">
                  <c:v>1.4963183922162226</c:v>
                </c:pt>
                <c:pt idx="135">
                  <c:v>1.5075686660120935</c:v>
                </c:pt>
                <c:pt idx="136">
                  <c:v>1.5188201736612061</c:v>
                </c:pt>
                <c:pt idx="137">
                  <c:v>1.53007301798469</c:v>
                </c:pt>
                <c:pt idx="138">
                  <c:v>1.5413270961613934</c:v>
                </c:pt>
                <c:pt idx="139">
                  <c:v>1.5525824081913164</c:v>
                </c:pt>
                <c:pt idx="140">
                  <c:v>1.5638389540744813</c:v>
                </c:pt>
                <c:pt idx="141">
                  <c:v>1.5750967338108879</c:v>
                </c:pt>
                <c:pt idx="142">
                  <c:v>1.5863557474005363</c:v>
                </c:pt>
                <c:pt idx="143">
                  <c:v>1.5976159948434043</c:v>
                </c:pt>
                <c:pt idx="144">
                  <c:v>1.6088775789605991</c:v>
                </c:pt>
                <c:pt idx="145">
                  <c:v>1.6201403969310579</c:v>
                </c:pt>
                <c:pt idx="146">
                  <c:v>1.6314043459336292</c:v>
                </c:pt>
                <c:pt idx="147">
                  <c:v>1.6426696316105494</c:v>
                </c:pt>
                <c:pt idx="148">
                  <c:v>1.6539361511406891</c:v>
                </c:pt>
                <c:pt idx="149">
                  <c:v>1.6652040073451779</c:v>
                </c:pt>
                <c:pt idx="150">
                  <c:v>1.6764729945817791</c:v>
                </c:pt>
                <c:pt idx="151">
                  <c:v>1.6877433184927293</c:v>
                </c:pt>
                <c:pt idx="152">
                  <c:v>1.6990147734358141</c:v>
                </c:pt>
                <c:pt idx="153">
                  <c:v>1.7102875650532479</c:v>
                </c:pt>
                <c:pt idx="154">
                  <c:v>1.7215615905239234</c:v>
                </c:pt>
                <c:pt idx="155">
                  <c:v>1.7328368498478186</c:v>
                </c:pt>
                <c:pt idx="156">
                  <c:v>1.7441134458460406</c:v>
                </c:pt>
                <c:pt idx="157">
                  <c:v>1.7553911728763971</c:v>
                </c:pt>
                <c:pt idx="158">
                  <c:v>1.7666702365811027</c:v>
                </c:pt>
                <c:pt idx="159">
                  <c:v>1.7779504313179428</c:v>
                </c:pt>
                <c:pt idx="160">
                  <c:v>1.7892319627291098</c:v>
                </c:pt>
                <c:pt idx="161">
                  <c:v>1.8005148308146257</c:v>
                </c:pt>
                <c:pt idx="162">
                  <c:v>1.8117988299322763</c:v>
                </c:pt>
                <c:pt idx="163">
                  <c:v>1.8230840629031464</c:v>
                </c:pt>
                <c:pt idx="164">
                  <c:v>1.8343706325483655</c:v>
                </c:pt>
                <c:pt idx="165">
                  <c:v>1.8456584360468042</c:v>
                </c:pt>
                <c:pt idx="166">
                  <c:v>1.8569474733984848</c:v>
                </c:pt>
                <c:pt idx="167">
                  <c:v>1.8682377446034071</c:v>
                </c:pt>
                <c:pt idx="168">
                  <c:v>1.879529249661549</c:v>
                </c:pt>
                <c:pt idx="169">
                  <c:v>1.8908219885729549</c:v>
                </c:pt>
                <c:pt idx="170">
                  <c:v>1.9021160641586876</c:v>
                </c:pt>
                <c:pt idx="171">
                  <c:v>1.9134113735976621</c:v>
                </c:pt>
                <c:pt idx="172">
                  <c:v>1.9247079168898562</c:v>
                </c:pt>
                <c:pt idx="173">
                  <c:v>1.9360056940352699</c:v>
                </c:pt>
                <c:pt idx="174">
                  <c:v>1.9473047050339476</c:v>
                </c:pt>
                <c:pt idx="175">
                  <c:v>1.9586050527069521</c:v>
                </c:pt>
                <c:pt idx="176">
                  <c:v>1.9699065314120912</c:v>
                </c:pt>
                <c:pt idx="177">
                  <c:v>1.981209346791557</c:v>
                </c:pt>
                <c:pt idx="178">
                  <c:v>1.9925133960242647</c:v>
                </c:pt>
                <c:pt idx="179">
                  <c:v>2.0038187819312991</c:v>
                </c:pt>
                <c:pt idx="180">
                  <c:v>2.0151252988704682</c:v>
                </c:pt>
                <c:pt idx="181">
                  <c:v>2.0264331524839863</c:v>
                </c:pt>
                <c:pt idx="182">
                  <c:v>2.0377422399507239</c:v>
                </c:pt>
                <c:pt idx="183">
                  <c:v>2.0490525612707033</c:v>
                </c:pt>
                <c:pt idx="184">
                  <c:v>2.0603641164439246</c:v>
                </c:pt>
                <c:pt idx="185">
                  <c:v>2.0716769054703876</c:v>
                </c:pt>
                <c:pt idx="186">
                  <c:v>2.0829910311711775</c:v>
                </c:pt>
                <c:pt idx="187">
                  <c:v>2.0943062879041019</c:v>
                </c:pt>
                <c:pt idx="188">
                  <c:v>2.1056228813113753</c:v>
                </c:pt>
                <c:pt idx="189">
                  <c:v>2.1169408113929755</c:v>
                </c:pt>
                <c:pt idx="190">
                  <c:v>2.1282598725067103</c:v>
                </c:pt>
                <c:pt idx="191">
                  <c:v>2.1395802702947719</c:v>
                </c:pt>
                <c:pt idx="192">
                  <c:v>2.1509017991149681</c:v>
                </c:pt>
                <c:pt idx="193">
                  <c:v>2.1622246646095133</c:v>
                </c:pt>
                <c:pt idx="194">
                  <c:v>2.1735488667784075</c:v>
                </c:pt>
                <c:pt idx="195">
                  <c:v>2.1848741999794363</c:v>
                </c:pt>
                <c:pt idx="196">
                  <c:v>2.1962008698547919</c:v>
                </c:pt>
                <c:pt idx="197">
                  <c:v>2.2075286707622821</c:v>
                </c:pt>
                <c:pt idx="198">
                  <c:v>2.2188579111652063</c:v>
                </c:pt>
                <c:pt idx="199">
                  <c:v>2.230188282600265</c:v>
                </c:pt>
                <c:pt idx="200">
                  <c:v>2.2415198878885434</c:v>
                </c:pt>
                <c:pt idx="201">
                  <c:v>2.2528528298511485</c:v>
                </c:pt>
                <c:pt idx="202">
                  <c:v>2.2641870056670177</c:v>
                </c:pt>
                <c:pt idx="203">
                  <c:v>2.2755224153361064</c:v>
                </c:pt>
                <c:pt idx="204">
                  <c:v>2.2868590588584148</c:v>
                </c:pt>
                <c:pt idx="205">
                  <c:v>2.2981970390550943</c:v>
                </c:pt>
                <c:pt idx="206">
                  <c:v>2.3095362531049934</c:v>
                </c:pt>
                <c:pt idx="207">
                  <c:v>2.3208767010081566</c:v>
                </c:pt>
                <c:pt idx="208">
                  <c:v>2.3322183827645171</c:v>
                </c:pt>
                <c:pt idx="209">
                  <c:v>2.3435612983741194</c:v>
                </c:pt>
                <c:pt idx="210">
                  <c:v>2.3549055506580707</c:v>
                </c:pt>
                <c:pt idx="211">
                  <c:v>2.3662510367952416</c:v>
                </c:pt>
                <c:pt idx="212">
                  <c:v>2.3775977567856765</c:v>
                </c:pt>
                <c:pt idx="213">
                  <c:v>2.388945813450416</c:v>
                </c:pt>
                <c:pt idx="214">
                  <c:v>2.4002950011473123</c:v>
                </c:pt>
                <c:pt idx="215">
                  <c:v>2.4116455255185576</c:v>
                </c:pt>
                <c:pt idx="216">
                  <c:v>2.4229972837430003</c:v>
                </c:pt>
                <c:pt idx="217">
                  <c:v>2.434350275820707</c:v>
                </c:pt>
                <c:pt idx="218">
                  <c:v>2.4457046045727404</c:v>
                </c:pt>
                <c:pt idx="219">
                  <c:v>2.4570601671780157</c:v>
                </c:pt>
                <c:pt idx="220">
                  <c:v>2.4684169636364883</c:v>
                </c:pt>
                <c:pt idx="221">
                  <c:v>2.4797749939482472</c:v>
                </c:pt>
                <c:pt idx="222">
                  <c:v>2.4911343609343106</c:v>
                </c:pt>
                <c:pt idx="223">
                  <c:v>2.5024948589525309</c:v>
                </c:pt>
                <c:pt idx="224">
                  <c:v>2.5138566936450779</c:v>
                </c:pt>
                <c:pt idx="225">
                  <c:v>2.5252198650119517</c:v>
                </c:pt>
                <c:pt idx="226">
                  <c:v>2.5365841674109824</c:v>
                </c:pt>
                <c:pt idx="227">
                  <c:v>2.5479498064843398</c:v>
                </c:pt>
                <c:pt idx="228">
                  <c:v>2.5593166794109168</c:v>
                </c:pt>
                <c:pt idx="229">
                  <c:v>2.5706847861907356</c:v>
                </c:pt>
                <c:pt idx="230">
                  <c:v>2.5820542296449034</c:v>
                </c:pt>
                <c:pt idx="231">
                  <c:v>2.5934249069522908</c:v>
                </c:pt>
                <c:pt idx="232">
                  <c:v>2.60479681811292</c:v>
                </c:pt>
                <c:pt idx="233">
                  <c:v>2.616169963126791</c:v>
                </c:pt>
                <c:pt idx="234">
                  <c:v>2.6275444448150109</c:v>
                </c:pt>
                <c:pt idx="235">
                  <c:v>2.6389200575353433</c:v>
                </c:pt>
                <c:pt idx="236">
                  <c:v>2.6502971097511097</c:v>
                </c:pt>
                <c:pt idx="237">
                  <c:v>2.6616752929990106</c:v>
                </c:pt>
                <c:pt idx="238">
                  <c:v>2.6730548129212606</c:v>
                </c:pt>
                <c:pt idx="239">
                  <c:v>2.6844354638756229</c:v>
                </c:pt>
                <c:pt idx="240">
                  <c:v>2.6958175543254193</c:v>
                </c:pt>
                <c:pt idx="241">
                  <c:v>2.7072007758073724</c:v>
                </c:pt>
                <c:pt idx="242">
                  <c:v>2.7185853339636523</c:v>
                </c:pt>
                <c:pt idx="243">
                  <c:v>2.729971125973174</c:v>
                </c:pt>
                <c:pt idx="244">
                  <c:v>2.7413581518359154</c:v>
                </c:pt>
                <c:pt idx="245">
                  <c:v>2.7527464115519207</c:v>
                </c:pt>
                <c:pt idx="246">
                  <c:v>2.7641360079422528</c:v>
                </c:pt>
                <c:pt idx="247">
                  <c:v>2.7755268381858045</c:v>
                </c:pt>
                <c:pt idx="248">
                  <c:v>2.7869190051037274</c:v>
                </c:pt>
                <c:pt idx="249">
                  <c:v>2.7983123030537627</c:v>
                </c:pt>
                <c:pt idx="250">
                  <c:v>2.8097069376781247</c:v>
                </c:pt>
                <c:pt idx="251">
                  <c:v>2.8438984503128539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00-408D-8404-07586C0218A4}"/>
            </c:ext>
          </c:extLst>
        </c:ser>
        <c:ser>
          <c:idx val="4"/>
          <c:order val="4"/>
          <c:tx>
            <c:strRef>
              <c:f>'LTN Carregamento'!$M$2</c:f>
              <c:strCache>
                <c:ptCount val="1"/>
                <c:pt idx="0">
                  <c:v>Mercado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51"/>
              <c:layout>
                <c:manualLayout>
                  <c:x val="-5.128205128205128E-2"/>
                  <c:y val="7.07818930041151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00-46CC-BBFB-0C7629234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'LTN Carregamento'!$B$3:$B$988</c:f>
              <c:numCache>
                <c:formatCode>m/d/yyyy</c:formatCode>
                <c:ptCount val="986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  <c:pt idx="251">
                  <c:v>44564</c:v>
                </c:pt>
              </c:numCache>
            </c:numRef>
          </c:cat>
          <c:val>
            <c:numRef>
              <c:f>'LTN Carregamento'!$M$3:$M$988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-4.2146472903492604E-2</c:v>
                </c:pt>
                <c:pt idx="2">
                  <c:v>-8.0080879326316357E-2</c:v>
                </c:pt>
                <c:pt idx="3">
                  <c:v>-0.16041654934564331</c:v>
                </c:pt>
                <c:pt idx="4">
                  <c:v>-0.2521869542194799</c:v>
                </c:pt>
                <c:pt idx="5">
                  <c:v>-0.35055724004683375</c:v>
                </c:pt>
                <c:pt idx="6">
                  <c:v>-0.27307680923418509</c:v>
                </c:pt>
                <c:pt idx="7">
                  <c:v>-0.356936775376826</c:v>
                </c:pt>
                <c:pt idx="8">
                  <c:v>-0.32950657282718732</c:v>
                </c:pt>
                <c:pt idx="9">
                  <c:v>-0.38111628875800996</c:v>
                </c:pt>
                <c:pt idx="10">
                  <c:v>-0.28873923937702273</c:v>
                </c:pt>
                <c:pt idx="11">
                  <c:v>-0.25211261456209444</c:v>
                </c:pt>
                <c:pt idx="12">
                  <c:v>-0.24362401276922796</c:v>
                </c:pt>
                <c:pt idx="13">
                  <c:v>-0.35341042283145718</c:v>
                </c:pt>
                <c:pt idx="14">
                  <c:v>-0.3390099160846427</c:v>
                </c:pt>
                <c:pt idx="15">
                  <c:v>-0.32588233459183158</c:v>
                </c:pt>
                <c:pt idx="16">
                  <c:v>-0.35437128603813539</c:v>
                </c:pt>
                <c:pt idx="17">
                  <c:v>-0.36575851754310218</c:v>
                </c:pt>
                <c:pt idx="18">
                  <c:v>-0.2773020368160295</c:v>
                </c:pt>
                <c:pt idx="19">
                  <c:v>-0.22679302079182673</c:v>
                </c:pt>
                <c:pt idx="20">
                  <c:v>-0.25676876538619497</c:v>
                </c:pt>
                <c:pt idx="21">
                  <c:v>-0.23369128858599097</c:v>
                </c:pt>
                <c:pt idx="22">
                  <c:v>-0.23534362370973838</c:v>
                </c:pt>
                <c:pt idx="23">
                  <c:v>-0.24271342908184224</c:v>
                </c:pt>
                <c:pt idx="24">
                  <c:v>-0.26970273474220541</c:v>
                </c:pt>
                <c:pt idx="25">
                  <c:v>-0.24946085831801801</c:v>
                </c:pt>
                <c:pt idx="26">
                  <c:v>-0.23409763758466262</c:v>
                </c:pt>
                <c:pt idx="27">
                  <c:v>-0.18117613002294197</c:v>
                </c:pt>
                <c:pt idx="28">
                  <c:v>-0.14993702253713881</c:v>
                </c:pt>
                <c:pt idx="29">
                  <c:v>-0.15059291835259891</c:v>
                </c:pt>
                <c:pt idx="30">
                  <c:v>-0.18413809753444754</c:v>
                </c:pt>
                <c:pt idx="31">
                  <c:v>-0.15953239068171587</c:v>
                </c:pt>
                <c:pt idx="32">
                  <c:v>-0.17805335030650626</c:v>
                </c:pt>
                <c:pt idx="33">
                  <c:v>-0.24379109706144098</c:v>
                </c:pt>
                <c:pt idx="34">
                  <c:v>-0.17449224422835252</c:v>
                </c:pt>
                <c:pt idx="35">
                  <c:v>-0.20783260377320589</c:v>
                </c:pt>
                <c:pt idx="36">
                  <c:v>-0.31186997750849432</c:v>
                </c:pt>
                <c:pt idx="37">
                  <c:v>-0.36842209821393856</c:v>
                </c:pt>
                <c:pt idx="38">
                  <c:v>-0.37573843661253825</c:v>
                </c:pt>
                <c:pt idx="39">
                  <c:v>-0.41188848561547475</c:v>
                </c:pt>
                <c:pt idx="40">
                  <c:v>-0.47100722669174422</c:v>
                </c:pt>
                <c:pt idx="41">
                  <c:v>-0.36028463048752846</c:v>
                </c:pt>
                <c:pt idx="42">
                  <c:v>-0.30523925022410969</c:v>
                </c:pt>
                <c:pt idx="43">
                  <c:v>-0.40770932188775033</c:v>
                </c:pt>
                <c:pt idx="44">
                  <c:v>-0.43373930665797644</c:v>
                </c:pt>
                <c:pt idx="45">
                  <c:v>-0.43728324161192988</c:v>
                </c:pt>
                <c:pt idx="46">
                  <c:v>-0.48638689880156072</c:v>
                </c:pt>
                <c:pt idx="47">
                  <c:v>-0.53331619812796438</c:v>
                </c:pt>
                <c:pt idx="48">
                  <c:v>-0.5852433228034748</c:v>
                </c:pt>
                <c:pt idx="49">
                  <c:v>-0.52392750040023417</c:v>
                </c:pt>
                <c:pt idx="50">
                  <c:v>-0.51121778386966632</c:v>
                </c:pt>
                <c:pt idx="51">
                  <c:v>-0.74366195529850243</c:v>
                </c:pt>
                <c:pt idx="52">
                  <c:v>-0.75770680385035538</c:v>
                </c:pt>
                <c:pt idx="53">
                  <c:v>-0.74667409950821551</c:v>
                </c:pt>
                <c:pt idx="54">
                  <c:v>-0.7962856929462081</c:v>
                </c:pt>
                <c:pt idx="55">
                  <c:v>-0.82105683895351556</c:v>
                </c:pt>
                <c:pt idx="56">
                  <c:v>-0.75228514991505513</c:v>
                </c:pt>
                <c:pt idx="57">
                  <c:v>-0.77864447067790277</c:v>
                </c:pt>
                <c:pt idx="58">
                  <c:v>-0.78972303323193715</c:v>
                </c:pt>
                <c:pt idx="59">
                  <c:v>-0.68879239912105206</c:v>
                </c:pt>
                <c:pt idx="60">
                  <c:v>-0.61504334613297074</c:v>
                </c:pt>
                <c:pt idx="61">
                  <c:v>-0.61698573958802738</c:v>
                </c:pt>
                <c:pt idx="62">
                  <c:v>-0.58565296207746531</c:v>
                </c:pt>
                <c:pt idx="63">
                  <c:v>-0.61619771865534245</c:v>
                </c:pt>
                <c:pt idx="64">
                  <c:v>-0.67665920051448447</c:v>
                </c:pt>
                <c:pt idx="65">
                  <c:v>-0.61787555341260569</c:v>
                </c:pt>
                <c:pt idx="66">
                  <c:v>-0.64684817532698613</c:v>
                </c:pt>
                <c:pt idx="67">
                  <c:v>-0.62274207621328959</c:v>
                </c:pt>
                <c:pt idx="68">
                  <c:v>-0.64200663805431546</c:v>
                </c:pt>
                <c:pt idx="69">
                  <c:v>-0.59285671136837248</c:v>
                </c:pt>
                <c:pt idx="70">
                  <c:v>-0.54666525627644624</c:v>
                </c:pt>
                <c:pt idx="71">
                  <c:v>-0.49396008431524807</c:v>
                </c:pt>
                <c:pt idx="72">
                  <c:v>-0.46375309506045959</c:v>
                </c:pt>
                <c:pt idx="73">
                  <c:v>-0.49128529614418381</c:v>
                </c:pt>
                <c:pt idx="74">
                  <c:v>-0.43291478423378438</c:v>
                </c:pt>
                <c:pt idx="75">
                  <c:v>-0.40252981164983215</c:v>
                </c:pt>
                <c:pt idx="76">
                  <c:v>-0.39210231231943116</c:v>
                </c:pt>
                <c:pt idx="77">
                  <c:v>-0.37534370639850101</c:v>
                </c:pt>
                <c:pt idx="78">
                  <c:v>-0.3572601477454862</c:v>
                </c:pt>
                <c:pt idx="79">
                  <c:v>-0.3280600855514848</c:v>
                </c:pt>
                <c:pt idx="80">
                  <c:v>-0.3404632923742934</c:v>
                </c:pt>
                <c:pt idx="81">
                  <c:v>-0.37533352710932277</c:v>
                </c:pt>
                <c:pt idx="82">
                  <c:v>-0.39583163372194363</c:v>
                </c:pt>
                <c:pt idx="83">
                  <c:v>-0.3809592809338791</c:v>
                </c:pt>
                <c:pt idx="84">
                  <c:v>-0.36219751428606672</c:v>
                </c:pt>
                <c:pt idx="85">
                  <c:v>-0.36946696626173336</c:v>
                </c:pt>
                <c:pt idx="86">
                  <c:v>-0.34756062182365044</c:v>
                </c:pt>
                <c:pt idx="87">
                  <c:v>-0.29097672939741859</c:v>
                </c:pt>
                <c:pt idx="88">
                  <c:v>-0.34857443789835241</c:v>
                </c:pt>
                <c:pt idx="89">
                  <c:v>-0.31416515016765567</c:v>
                </c:pt>
                <c:pt idx="90">
                  <c:v>-0.33830548870862343</c:v>
                </c:pt>
                <c:pt idx="91">
                  <c:v>-0.31247466841473059</c:v>
                </c:pt>
                <c:pt idx="92">
                  <c:v>-0.30427252621457734</c:v>
                </c:pt>
                <c:pt idx="93">
                  <c:v>-0.30562853091974373</c:v>
                </c:pt>
                <c:pt idx="94">
                  <c:v>-0.28099588493804006</c:v>
                </c:pt>
                <c:pt idx="95">
                  <c:v>-0.26941226512652294</c:v>
                </c:pt>
                <c:pt idx="96">
                  <c:v>-0.27319567042917159</c:v>
                </c:pt>
                <c:pt idx="97">
                  <c:v>-0.22626328646966343</c:v>
                </c:pt>
                <c:pt idx="98">
                  <c:v>-0.20025129539245068</c:v>
                </c:pt>
                <c:pt idx="99">
                  <c:v>-0.18366100761698645</c:v>
                </c:pt>
                <c:pt idx="100">
                  <c:v>-0.18752553876982825</c:v>
                </c:pt>
                <c:pt idx="101">
                  <c:v>-0.18428934737687586</c:v>
                </c:pt>
                <c:pt idx="102">
                  <c:v>-0.19822787890833027</c:v>
                </c:pt>
                <c:pt idx="103">
                  <c:v>-0.17112649824576609</c:v>
                </c:pt>
                <c:pt idx="104">
                  <c:v>-0.11756760266709021</c:v>
                </c:pt>
                <c:pt idx="105">
                  <c:v>-0.13281782300834655</c:v>
                </c:pt>
                <c:pt idx="106">
                  <c:v>-0.1209649147283165</c:v>
                </c:pt>
                <c:pt idx="107">
                  <c:v>-0.15260029474473136</c:v>
                </c:pt>
                <c:pt idx="108">
                  <c:v>-0.17609717882369758</c:v>
                </c:pt>
                <c:pt idx="109">
                  <c:v>-0.14663132407864987</c:v>
                </c:pt>
                <c:pt idx="110">
                  <c:v>-0.14724855915941859</c:v>
                </c:pt>
                <c:pt idx="111">
                  <c:v>-0.15281899523061915</c:v>
                </c:pt>
                <c:pt idx="112">
                  <c:v>-0.1573219426114103</c:v>
                </c:pt>
                <c:pt idx="113">
                  <c:v>-0.21456656344496228</c:v>
                </c:pt>
                <c:pt idx="114">
                  <c:v>-0.20013706114713203</c:v>
                </c:pt>
                <c:pt idx="115">
                  <c:v>-0.15453466815374961</c:v>
                </c:pt>
                <c:pt idx="116">
                  <c:v>-0.2064123358787584</c:v>
                </c:pt>
                <c:pt idx="117">
                  <c:v>-0.18908564336427292</c:v>
                </c:pt>
                <c:pt idx="118">
                  <c:v>-0.14282694327105716</c:v>
                </c:pt>
                <c:pt idx="119">
                  <c:v>-0.10675411291638515</c:v>
                </c:pt>
                <c:pt idx="120">
                  <c:v>-5.3909309897437474E-2</c:v>
                </c:pt>
                <c:pt idx="121">
                  <c:v>-1.1851880069058129E-2</c:v>
                </c:pt>
                <c:pt idx="122">
                  <c:v>-3.456053757312505E-2</c:v>
                </c:pt>
                <c:pt idx="123">
                  <c:v>-3.4115116555311076E-2</c:v>
                </c:pt>
                <c:pt idx="124">
                  <c:v>4.3322643499266178E-3</c:v>
                </c:pt>
                <c:pt idx="125">
                  <c:v>-6.529756961370925E-3</c:v>
                </c:pt>
                <c:pt idx="126">
                  <c:v>-5.3364152412527233E-4</c:v>
                </c:pt>
                <c:pt idx="127">
                  <c:v>2.1217443048549001E-2</c:v>
                </c:pt>
                <c:pt idx="128">
                  <c:v>1.9353193631710397E-2</c:v>
                </c:pt>
                <c:pt idx="129">
                  <c:v>4.1820941291659253E-2</c:v>
                </c:pt>
                <c:pt idx="130">
                  <c:v>6.6109959147442332E-2</c:v>
                </c:pt>
                <c:pt idx="131">
                  <c:v>7.8035561947231713E-2</c:v>
                </c:pt>
                <c:pt idx="132">
                  <c:v>0.13195618216592653</c:v>
                </c:pt>
                <c:pt idx="133">
                  <c:v>0.13488853719978433</c:v>
                </c:pt>
                <c:pt idx="134">
                  <c:v>0.16671732371078551</c:v>
                </c:pt>
                <c:pt idx="135">
                  <c:v>0.19822366324304674</c:v>
                </c:pt>
                <c:pt idx="136">
                  <c:v>0.22742208029939981</c:v>
                </c:pt>
                <c:pt idx="137">
                  <c:v>0.24463176239879481</c:v>
                </c:pt>
                <c:pt idx="138">
                  <c:v>0.24481046547564222</c:v>
                </c:pt>
                <c:pt idx="139">
                  <c:v>0.17150086988140245</c:v>
                </c:pt>
                <c:pt idx="140">
                  <c:v>0.1437918165006602</c:v>
                </c:pt>
                <c:pt idx="141">
                  <c:v>0.14565575745419945</c:v>
                </c:pt>
                <c:pt idx="142">
                  <c:v>0.15856936823184231</c:v>
                </c:pt>
                <c:pt idx="143">
                  <c:v>0.20066741239586072</c:v>
                </c:pt>
                <c:pt idx="144">
                  <c:v>0.1780990028761531</c:v>
                </c:pt>
                <c:pt idx="145">
                  <c:v>0.21041197396074462</c:v>
                </c:pt>
                <c:pt idx="146">
                  <c:v>0.21901799745311923</c:v>
                </c:pt>
                <c:pt idx="147">
                  <c:v>0.24154147415083038</c:v>
                </c:pt>
                <c:pt idx="148">
                  <c:v>0.21790547311963948</c:v>
                </c:pt>
                <c:pt idx="149">
                  <c:v>0.24106870271967118</c:v>
                </c:pt>
                <c:pt idx="150">
                  <c:v>0.24963380341309627</c:v>
                </c:pt>
                <c:pt idx="151">
                  <c:v>0.28673206862706024</c:v>
                </c:pt>
                <c:pt idx="152">
                  <c:v>0.30010940257885199</c:v>
                </c:pt>
                <c:pt idx="153">
                  <c:v>0.30662579279681079</c:v>
                </c:pt>
                <c:pt idx="154">
                  <c:v>0.3151613838336953</c:v>
                </c:pt>
                <c:pt idx="155">
                  <c:v>0.34200817944542994</c:v>
                </c:pt>
                <c:pt idx="156">
                  <c:v>0.35379075809107707</c:v>
                </c:pt>
                <c:pt idx="157">
                  <c:v>0.3583956011848688</c:v>
                </c:pt>
                <c:pt idx="158">
                  <c:v>0.3808103959768161</c:v>
                </c:pt>
                <c:pt idx="159">
                  <c:v>0.41876361866146627</c:v>
                </c:pt>
                <c:pt idx="160">
                  <c:v>0.44005056877560733</c:v>
                </c:pt>
                <c:pt idx="161">
                  <c:v>0.47563386785931527</c:v>
                </c:pt>
                <c:pt idx="162">
                  <c:v>0.49314779760218919</c:v>
                </c:pt>
                <c:pt idx="163">
                  <c:v>0.50407819494693307</c:v>
                </c:pt>
                <c:pt idx="164">
                  <c:v>0.53030754983569572</c:v>
                </c:pt>
                <c:pt idx="165">
                  <c:v>0.56216594882432247</c:v>
                </c:pt>
                <c:pt idx="166">
                  <c:v>0.58811357389112473</c:v>
                </c:pt>
                <c:pt idx="167">
                  <c:v>0.59296025221895476</c:v>
                </c:pt>
                <c:pt idx="168">
                  <c:v>0.60055626401747109</c:v>
                </c:pt>
                <c:pt idx="169">
                  <c:v>0.63143539482199973</c:v>
                </c:pt>
                <c:pt idx="170">
                  <c:v>0.64937788292180887</c:v>
                </c:pt>
                <c:pt idx="171">
                  <c:v>0.65079887056400665</c:v>
                </c:pt>
                <c:pt idx="172">
                  <c:v>0.54767732439233718</c:v>
                </c:pt>
                <c:pt idx="173">
                  <c:v>0.60865589357801397</c:v>
                </c:pt>
                <c:pt idx="174">
                  <c:v>0.63402288787668404</c:v>
                </c:pt>
                <c:pt idx="175">
                  <c:v>0.74503831858196978</c:v>
                </c:pt>
                <c:pt idx="176">
                  <c:v>0.76826910164662365</c:v>
                </c:pt>
                <c:pt idx="177">
                  <c:v>0.79249241681764726</c:v>
                </c:pt>
                <c:pt idx="178">
                  <c:v>0.81006084174506388</c:v>
                </c:pt>
                <c:pt idx="179">
                  <c:v>0.8346509197901586</c:v>
                </c:pt>
                <c:pt idx="180">
                  <c:v>0.85725202642057408</c:v>
                </c:pt>
                <c:pt idx="181">
                  <c:v>0.87808214237450333</c:v>
                </c:pt>
                <c:pt idx="182">
                  <c:v>0.91780974883206579</c:v>
                </c:pt>
                <c:pt idx="183">
                  <c:v>0.93664441564182965</c:v>
                </c:pt>
                <c:pt idx="184">
                  <c:v>0.9583160195019591</c:v>
                </c:pt>
                <c:pt idx="185">
                  <c:v>0.98663459638073103</c:v>
                </c:pt>
                <c:pt idx="186">
                  <c:v>1.0153757679924658</c:v>
                </c:pt>
                <c:pt idx="187">
                  <c:v>1.0463887718729525</c:v>
                </c:pt>
                <c:pt idx="188">
                  <c:v>1.0727492236679348</c:v>
                </c:pt>
                <c:pt idx="189">
                  <c:v>1.0938351585259021</c:v>
                </c:pt>
                <c:pt idx="190">
                  <c:v>1.1141295765336734</c:v>
                </c:pt>
                <c:pt idx="191">
                  <c:v>1.1417706651653869</c:v>
                </c:pt>
                <c:pt idx="192">
                  <c:v>1.1549285788835517</c:v>
                </c:pt>
                <c:pt idx="193">
                  <c:v>1.182790527244304</c:v>
                </c:pt>
                <c:pt idx="194">
                  <c:v>1.2018074958695335</c:v>
                </c:pt>
                <c:pt idx="195">
                  <c:v>1.2224682654669694</c:v>
                </c:pt>
                <c:pt idx="196">
                  <c:v>1.2446191184877442</c:v>
                </c:pt>
                <c:pt idx="197">
                  <c:v>1.2706395408953908</c:v>
                </c:pt>
                <c:pt idx="198">
                  <c:v>1.2917568361897391</c:v>
                </c:pt>
                <c:pt idx="199">
                  <c:v>1.2832927058193722</c:v>
                </c:pt>
                <c:pt idx="200">
                  <c:v>1.3033302767120558</c:v>
                </c:pt>
                <c:pt idx="201">
                  <c:v>1.2865152220056242</c:v>
                </c:pt>
                <c:pt idx="202">
                  <c:v>1.2695485061724243</c:v>
                </c:pt>
                <c:pt idx="203">
                  <c:v>1.2720247467937984</c:v>
                </c:pt>
                <c:pt idx="204">
                  <c:v>1.2706999997039059</c:v>
                </c:pt>
                <c:pt idx="205">
                  <c:v>1.316607051625196</c:v>
                </c:pt>
                <c:pt idx="206">
                  <c:v>1.35273468562771</c:v>
                </c:pt>
                <c:pt idx="207">
                  <c:v>1.3907554617769824</c:v>
                </c:pt>
                <c:pt idx="208">
                  <c:v>1.4204541034990026</c:v>
                </c:pt>
                <c:pt idx="209">
                  <c:v>1.4528096425202142</c:v>
                </c:pt>
                <c:pt idx="210">
                  <c:v>1.48397183982103</c:v>
                </c:pt>
                <c:pt idx="211">
                  <c:v>1.5145780834184386</c:v>
                </c:pt>
                <c:pt idx="212">
                  <c:v>1.5414569592142824</c:v>
                </c:pt>
                <c:pt idx="213">
                  <c:v>1.5713990813079892</c:v>
                </c:pt>
                <c:pt idx="214">
                  <c:v>1.5968982007239063</c:v>
                </c:pt>
                <c:pt idx="215">
                  <c:v>1.6341152243117385</c:v>
                </c:pt>
                <c:pt idx="216">
                  <c:v>1.664050663033767</c:v>
                </c:pt>
                <c:pt idx="217">
                  <c:v>1.6902140067744931</c:v>
                </c:pt>
                <c:pt idx="218">
                  <c:v>1.7223278133827291</c:v>
                </c:pt>
                <c:pt idx="219">
                  <c:v>1.7512615689202038</c:v>
                </c:pt>
                <c:pt idx="220">
                  <c:v>1.7825072569565892</c:v>
                </c:pt>
                <c:pt idx="221">
                  <c:v>1.8095643217237667</c:v>
                </c:pt>
                <c:pt idx="222">
                  <c:v>1.8393361720710599</c:v>
                </c:pt>
                <c:pt idx="223">
                  <c:v>1.8713154886767169</c:v>
                </c:pt>
                <c:pt idx="224">
                  <c:v>1.9019518588572648</c:v>
                </c:pt>
                <c:pt idx="225">
                  <c:v>1.9366792750803441</c:v>
                </c:pt>
                <c:pt idx="226">
                  <c:v>1.9693357714697601</c:v>
                </c:pt>
                <c:pt idx="227">
                  <c:v>1.998430133569995</c:v>
                </c:pt>
                <c:pt idx="228">
                  <c:v>2.0280754111396071</c:v>
                </c:pt>
                <c:pt idx="229">
                  <c:v>2.0580656535094777</c:v>
                </c:pt>
                <c:pt idx="230">
                  <c:v>2.088916200047386</c:v>
                </c:pt>
                <c:pt idx="231">
                  <c:v>2.1174398022053786</c:v>
                </c:pt>
                <c:pt idx="232">
                  <c:v>2.1469020582118192</c:v>
                </c:pt>
                <c:pt idx="233">
                  <c:v>2.1775684521543992</c:v>
                </c:pt>
                <c:pt idx="234">
                  <c:v>2.2100009013605648</c:v>
                </c:pt>
                <c:pt idx="235">
                  <c:v>2.2458592468945549</c:v>
                </c:pt>
                <c:pt idx="236">
                  <c:v>2.2816450007298927</c:v>
                </c:pt>
                <c:pt idx="237">
                  <c:v>2.3175050942226383</c:v>
                </c:pt>
                <c:pt idx="238">
                  <c:v>2.3539744027501142</c:v>
                </c:pt>
                <c:pt idx="239">
                  <c:v>2.3897426769979635</c:v>
                </c:pt>
                <c:pt idx="240">
                  <c:v>2.4256691929231966</c:v>
                </c:pt>
                <c:pt idx="241">
                  <c:v>2.4608997128028109</c:v>
                </c:pt>
                <c:pt idx="242">
                  <c:v>2.4968564581322905</c:v>
                </c:pt>
                <c:pt idx="243">
                  <c:v>2.5324490111152675</c:v>
                </c:pt>
                <c:pt idx="244">
                  <c:v>2.568363805434748</c:v>
                </c:pt>
                <c:pt idx="245">
                  <c:v>2.6044312890920684</c:v>
                </c:pt>
                <c:pt idx="246">
                  <c:v>2.6405897694254499</c:v>
                </c:pt>
                <c:pt idx="247">
                  <c:v>2.6766864542759672</c:v>
                </c:pt>
                <c:pt idx="248">
                  <c:v>2.7127222690335628</c:v>
                </c:pt>
                <c:pt idx="249">
                  <c:v>2.7488005489066936</c:v>
                </c:pt>
                <c:pt idx="250">
                  <c:v>2.7849453540333746</c:v>
                </c:pt>
                <c:pt idx="251">
                  <c:v>2.8934559598507326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00-408D-8404-07586C0218A4}"/>
            </c:ext>
          </c:extLst>
        </c:ser>
        <c:ser>
          <c:idx val="5"/>
          <c:order val="5"/>
          <c:tx>
            <c:strRef>
              <c:f>'LTN Carregamento'!$R$2</c:f>
              <c:strCache>
                <c:ptCount val="1"/>
                <c:pt idx="0">
                  <c:v>CDI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1"/>
              <c:layout>
                <c:manualLayout>
                  <c:x val="-7.2527475037725386E-2"/>
                  <c:y val="-1.05820105820105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0" i="0" u="none" strike="noStrike" kern="1200" baseline="0">
                      <a:solidFill>
                        <a:schemeClr val="accent3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0-46CC-BBFB-0C7629234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'LTN Carregamento'!$B$3:$B$988</c:f>
              <c:numCache>
                <c:formatCode>m/d/yyyy</c:formatCode>
                <c:ptCount val="986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  <c:pt idx="251">
                  <c:v>44564</c:v>
                </c:pt>
              </c:numCache>
            </c:numRef>
          </c:cat>
          <c:val>
            <c:numRef>
              <c:f>'LTN Carregamento'!$R$3:$R$988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7.4692290285005569E-3</c:v>
                </c:pt>
                <c:pt idx="2">
                  <c:v>1.4939015950821144E-2</c:v>
                </c:pt>
                <c:pt idx="3">
                  <c:v>2.2409360808639534E-2</c:v>
                </c:pt>
                <c:pt idx="4">
                  <c:v>2.9880263643633498E-2</c:v>
                </c:pt>
                <c:pt idx="5">
                  <c:v>3.7351724497458605E-2</c:v>
                </c:pt>
                <c:pt idx="6">
                  <c:v>4.4823743411814831E-2</c:v>
                </c:pt>
                <c:pt idx="7">
                  <c:v>5.229632042837995E-2</c:v>
                </c:pt>
                <c:pt idx="8">
                  <c:v>5.9769455588831732E-2</c:v>
                </c:pt>
                <c:pt idx="9">
                  <c:v>6.7243148934870156E-2</c:v>
                </c:pt>
                <c:pt idx="10">
                  <c:v>7.4717400508172993E-2</c:v>
                </c:pt>
                <c:pt idx="11">
                  <c:v>8.219221035044022E-2</c:v>
                </c:pt>
                <c:pt idx="12">
                  <c:v>8.9667578503371814E-2</c:v>
                </c:pt>
                <c:pt idx="13">
                  <c:v>9.7143505008667752E-2</c:v>
                </c:pt>
                <c:pt idx="14">
                  <c:v>0.10461998990805021</c:v>
                </c:pt>
                <c:pt idx="15">
                  <c:v>0.11209703324319698</c:v>
                </c:pt>
                <c:pt idx="16">
                  <c:v>0.11957463505585242</c:v>
                </c:pt>
                <c:pt idx="17">
                  <c:v>0.12705279538769432</c:v>
                </c:pt>
                <c:pt idx="18">
                  <c:v>0.13453151428046706</c:v>
                </c:pt>
                <c:pt idx="19">
                  <c:v>0.14201079177589282</c:v>
                </c:pt>
                <c:pt idx="20">
                  <c:v>0.14949062791567158</c:v>
                </c:pt>
                <c:pt idx="21">
                  <c:v>0.15697102274154773</c:v>
                </c:pt>
                <c:pt idx="22">
                  <c:v>0.16445197629524344</c:v>
                </c:pt>
                <c:pt idx="23">
                  <c:v>0.17193348861850311</c:v>
                </c:pt>
                <c:pt idx="24">
                  <c:v>0.1794155597530489</c:v>
                </c:pt>
                <c:pt idx="25">
                  <c:v>0.18689818974062522</c:v>
                </c:pt>
                <c:pt idx="26">
                  <c:v>0.19438137862297644</c:v>
                </c:pt>
                <c:pt idx="27">
                  <c:v>0.20186512644182475</c:v>
                </c:pt>
                <c:pt idx="28">
                  <c:v>0.20934943323895894</c:v>
                </c:pt>
                <c:pt idx="29">
                  <c:v>0.21683429905610119</c:v>
                </c:pt>
                <c:pt idx="30">
                  <c:v>0.22431972393501809</c:v>
                </c:pt>
                <c:pt idx="31">
                  <c:v>0.23180570791745403</c:v>
                </c:pt>
                <c:pt idx="32">
                  <c:v>0.2392922510451756</c:v>
                </c:pt>
                <c:pt idx="33">
                  <c:v>0.24677935335994938</c:v>
                </c:pt>
                <c:pt idx="34">
                  <c:v>0.25426701490354198</c:v>
                </c:pt>
                <c:pt idx="35">
                  <c:v>0.26175523571771997</c:v>
                </c:pt>
                <c:pt idx="36">
                  <c:v>0.26924401584427216</c:v>
                </c:pt>
                <c:pt idx="37">
                  <c:v>0.27673335532496512</c:v>
                </c:pt>
                <c:pt idx="38">
                  <c:v>0.28422325420156547</c:v>
                </c:pt>
                <c:pt idx="39">
                  <c:v>0.29171371251588418</c:v>
                </c:pt>
                <c:pt idx="40">
                  <c:v>0.29920473030968786</c:v>
                </c:pt>
                <c:pt idx="41">
                  <c:v>0.3066963076247653</c:v>
                </c:pt>
                <c:pt idx="42">
                  <c:v>0.31418844450290528</c:v>
                </c:pt>
                <c:pt idx="43">
                  <c:v>0.32168114098589662</c:v>
                </c:pt>
                <c:pt idx="44">
                  <c:v>0.3291743971155503</c:v>
                </c:pt>
                <c:pt idx="45">
                  <c:v>0.33666821293367732</c:v>
                </c:pt>
                <c:pt idx="46">
                  <c:v>0.34416258848206649</c:v>
                </c:pt>
                <c:pt idx="47">
                  <c:v>0.35165752380252879</c:v>
                </c:pt>
                <c:pt idx="48">
                  <c:v>0.35915301893687523</c:v>
                </c:pt>
                <c:pt idx="49">
                  <c:v>0.36664907392691681</c:v>
                </c:pt>
                <c:pt idx="50">
                  <c:v>0.37414568881448673</c:v>
                </c:pt>
                <c:pt idx="51">
                  <c:v>0.38164286364139599</c:v>
                </c:pt>
                <c:pt idx="52">
                  <c:v>0.39206196623580158</c:v>
                </c:pt>
                <c:pt idx="53">
                  <c:v>0.40248215027993695</c:v>
                </c:pt>
                <c:pt idx="54">
                  <c:v>0.41290341588602342</c:v>
                </c:pt>
                <c:pt idx="55">
                  <c:v>0.42332576316632675</c:v>
                </c:pt>
                <c:pt idx="56">
                  <c:v>0.43374919223313491</c:v>
                </c:pt>
                <c:pt idx="57">
                  <c:v>0.44417370319871363</c:v>
                </c:pt>
                <c:pt idx="58">
                  <c:v>0.45459929617537309</c:v>
                </c:pt>
                <c:pt idx="59">
                  <c:v>0.46502597127542344</c:v>
                </c:pt>
                <c:pt idx="60">
                  <c:v>0.47545372861117485</c:v>
                </c:pt>
                <c:pt idx="61">
                  <c:v>0.48588256829493748</c:v>
                </c:pt>
                <c:pt idx="62">
                  <c:v>0.49631249043908809</c:v>
                </c:pt>
                <c:pt idx="63">
                  <c:v>0.50674349515595907</c:v>
                </c:pt>
                <c:pt idx="64">
                  <c:v>0.51717558255792717</c:v>
                </c:pt>
                <c:pt idx="65">
                  <c:v>0.52760875275736918</c:v>
                </c:pt>
                <c:pt idx="66">
                  <c:v>0.53804300586666187</c:v>
                </c:pt>
                <c:pt idx="67">
                  <c:v>0.54847834199822643</c:v>
                </c:pt>
                <c:pt idx="68">
                  <c:v>0.55891476126446182</c:v>
                </c:pt>
                <c:pt idx="69">
                  <c:v>0.56935226377778925</c:v>
                </c:pt>
                <c:pt idx="70">
                  <c:v>0.57979084965065208</c:v>
                </c:pt>
                <c:pt idx="71">
                  <c:v>0.59023051899547152</c:v>
                </c:pt>
                <c:pt idx="72">
                  <c:v>0.60067127192473535</c:v>
                </c:pt>
                <c:pt idx="73">
                  <c:v>0.61111310855090917</c:v>
                </c:pt>
                <c:pt idx="74">
                  <c:v>0.62155602898648077</c:v>
                </c:pt>
                <c:pt idx="75">
                  <c:v>0.63200003334393795</c:v>
                </c:pt>
                <c:pt idx="76">
                  <c:v>0.64244512173576851</c:v>
                </c:pt>
                <c:pt idx="77">
                  <c:v>0.65289129427450465</c:v>
                </c:pt>
                <c:pt idx="78">
                  <c:v>0.66333855107267858</c:v>
                </c:pt>
                <c:pt idx="79">
                  <c:v>0.67378689224282251</c:v>
                </c:pt>
                <c:pt idx="80">
                  <c:v>0.68423631789751305</c:v>
                </c:pt>
                <c:pt idx="81">
                  <c:v>0.6946868281492824</c:v>
                </c:pt>
                <c:pt idx="82">
                  <c:v>0.70513842311072938</c:v>
                </c:pt>
                <c:pt idx="83">
                  <c:v>0.71559110289443062</c:v>
                </c:pt>
                <c:pt idx="84">
                  <c:v>0.72604486761298492</c:v>
                </c:pt>
                <c:pt idx="85">
                  <c:v>0.73940985244986823</c:v>
                </c:pt>
                <c:pt idx="86">
                  <c:v>0.75277661063961609</c:v>
                </c:pt>
                <c:pt idx="87">
                  <c:v>0.76614514241752918</c:v>
                </c:pt>
                <c:pt idx="88">
                  <c:v>0.77951544801893036</c:v>
                </c:pt>
                <c:pt idx="89">
                  <c:v>0.79288752767918691</c:v>
                </c:pt>
                <c:pt idx="90">
                  <c:v>0.80626138163368832</c:v>
                </c:pt>
                <c:pt idx="91">
                  <c:v>0.81963701011786849</c:v>
                </c:pt>
                <c:pt idx="92">
                  <c:v>0.83301441336716131</c:v>
                </c:pt>
                <c:pt idx="93">
                  <c:v>0.84639359161706729</c:v>
                </c:pt>
                <c:pt idx="94">
                  <c:v>0.85977454510310913</c:v>
                </c:pt>
                <c:pt idx="95">
                  <c:v>0.87315727406083177</c:v>
                </c:pt>
                <c:pt idx="96">
                  <c:v>0.88654177872582451</c:v>
                </c:pt>
                <c:pt idx="97">
                  <c:v>0.8999280593336989</c:v>
                </c:pt>
                <c:pt idx="98">
                  <c:v>0.91331611612008867</c:v>
                </c:pt>
                <c:pt idx="99">
                  <c:v>0.92670594932067196</c:v>
                </c:pt>
                <c:pt idx="100">
                  <c:v>0.94009755917117133</c:v>
                </c:pt>
                <c:pt idx="101">
                  <c:v>0.95349094590730932</c:v>
                </c:pt>
                <c:pt idx="102">
                  <c:v>0.9668861097648529</c:v>
                </c:pt>
                <c:pt idx="103">
                  <c:v>0.98028305097959123</c:v>
                </c:pt>
                <c:pt idx="104">
                  <c:v>0.9936817697873801</c:v>
                </c:pt>
                <c:pt idx="105">
                  <c:v>1.0070822664240753</c:v>
                </c:pt>
                <c:pt idx="106">
                  <c:v>1.0204845411255548</c:v>
                </c:pt>
                <c:pt idx="107">
                  <c:v>1.0338885941277631</c:v>
                </c:pt>
                <c:pt idx="108">
                  <c:v>1.047294425666645</c:v>
                </c:pt>
                <c:pt idx="109">
                  <c:v>1.0607020359781894</c:v>
                </c:pt>
                <c:pt idx="110">
                  <c:v>1.0741114252984074</c:v>
                </c:pt>
                <c:pt idx="111">
                  <c:v>1.087522593863377</c:v>
                </c:pt>
                <c:pt idx="112">
                  <c:v>1.1009355419091538</c:v>
                </c:pt>
                <c:pt idx="113">
                  <c:v>1.1143502696718599</c:v>
                </c:pt>
                <c:pt idx="114">
                  <c:v>1.1306671013806557</c:v>
                </c:pt>
                <c:pt idx="115">
                  <c:v>1.1469865661380307</c:v>
                </c:pt>
                <c:pt idx="116">
                  <c:v>1.1633086643688895</c:v>
                </c:pt>
                <c:pt idx="117">
                  <c:v>1.1796333964982031</c:v>
                </c:pt>
                <c:pt idx="118">
                  <c:v>1.1959607629509872</c:v>
                </c:pt>
                <c:pt idx="119">
                  <c:v>1.2122907641523462</c:v>
                </c:pt>
                <c:pt idx="120">
                  <c:v>1.228623400527451</c:v>
                </c:pt>
                <c:pt idx="121">
                  <c:v>1.2449586725015394</c:v>
                </c:pt>
                <c:pt idx="122">
                  <c:v>1.2612965804999376</c:v>
                </c:pt>
                <c:pt idx="123">
                  <c:v>1.2776371249479945</c:v>
                </c:pt>
                <c:pt idx="124">
                  <c:v>1.2939803062711697</c:v>
                </c:pt>
                <c:pt idx="125">
                  <c:v>1.3103261248949671</c:v>
                </c:pt>
                <c:pt idx="126">
                  <c:v>1.3266745812449798</c:v>
                </c:pt>
                <c:pt idx="127">
                  <c:v>1.3430256757468451</c:v>
                </c:pt>
                <c:pt idx="128">
                  <c:v>1.3593794088262889</c:v>
                </c:pt>
                <c:pt idx="129">
                  <c:v>1.375735780909082</c:v>
                </c:pt>
                <c:pt idx="130">
                  <c:v>1.3920947924211058</c:v>
                </c:pt>
                <c:pt idx="131">
                  <c:v>1.4084564437882641</c:v>
                </c:pt>
                <c:pt idx="132">
                  <c:v>1.4248207354365716</c:v>
                </c:pt>
                <c:pt idx="133">
                  <c:v>1.4411876677920654</c:v>
                </c:pt>
                <c:pt idx="134">
                  <c:v>1.4575572412808935</c:v>
                </c:pt>
                <c:pt idx="135">
                  <c:v>1.4739294563292704</c:v>
                </c:pt>
                <c:pt idx="136">
                  <c:v>1.4903043133634331</c:v>
                </c:pt>
                <c:pt idx="137">
                  <c:v>1.5066818128097292</c:v>
                </c:pt>
                <c:pt idx="138">
                  <c:v>1.5230619550945734</c:v>
                </c:pt>
                <c:pt idx="139">
                  <c:v>1.5394447406444467</c:v>
                </c:pt>
                <c:pt idx="140">
                  <c:v>1.5558301698858745</c:v>
                </c:pt>
                <c:pt idx="141">
                  <c:v>1.5722182432454934</c:v>
                </c:pt>
                <c:pt idx="142">
                  <c:v>1.5886089611499621</c:v>
                </c:pt>
                <c:pt idx="143">
                  <c:v>1.605002324026028</c:v>
                </c:pt>
                <c:pt idx="144">
                  <c:v>1.6213983323005277</c:v>
                </c:pt>
                <c:pt idx="145">
                  <c:v>1.6377969864003417</c:v>
                </c:pt>
                <c:pt idx="146">
                  <c:v>1.6541982867524396</c:v>
                </c:pt>
                <c:pt idx="147">
                  <c:v>1.6706022337838355</c:v>
                </c:pt>
                <c:pt idx="148">
                  <c:v>1.68700882792161</c:v>
                </c:pt>
                <c:pt idx="149">
                  <c:v>1.7072746937247585</c:v>
                </c:pt>
                <c:pt idx="150">
                  <c:v>1.7275445984441973</c:v>
                </c:pt>
                <c:pt idx="151">
                  <c:v>1.7478185428848603</c:v>
                </c:pt>
                <c:pt idx="152">
                  <c:v>1.768096527851859</c:v>
                </c:pt>
                <c:pt idx="153">
                  <c:v>1.7883785541504604</c:v>
                </c:pt>
                <c:pt idx="154">
                  <c:v>1.808664622586087</c:v>
                </c:pt>
                <c:pt idx="155">
                  <c:v>1.8289547339643164</c:v>
                </c:pt>
                <c:pt idx="156">
                  <c:v>1.8492488890909042</c:v>
                </c:pt>
                <c:pt idx="157">
                  <c:v>1.8695470887717391</c:v>
                </c:pt>
                <c:pt idx="158">
                  <c:v>1.8898493338129096</c:v>
                </c:pt>
                <c:pt idx="159">
                  <c:v>1.9101556250206153</c:v>
                </c:pt>
                <c:pt idx="160">
                  <c:v>1.9304659632012555</c:v>
                </c:pt>
                <c:pt idx="161">
                  <c:v>1.9507803491613851</c:v>
                </c:pt>
                <c:pt idx="162">
                  <c:v>1.9710987837077143</c:v>
                </c:pt>
                <c:pt idx="163">
                  <c:v>1.9914212676471088</c:v>
                </c:pt>
                <c:pt idx="164">
                  <c:v>2.0117478017865897</c:v>
                </c:pt>
                <c:pt idx="165">
                  <c:v>2.0320783869333336</c:v>
                </c:pt>
                <c:pt idx="166">
                  <c:v>2.0524130238947169</c:v>
                </c:pt>
                <c:pt idx="167">
                  <c:v>2.0727517134782492</c:v>
                </c:pt>
                <c:pt idx="168">
                  <c:v>2.0930944564915954</c:v>
                </c:pt>
                <c:pt idx="169">
                  <c:v>2.1134412537425984</c:v>
                </c:pt>
                <c:pt idx="170">
                  <c:v>2.1337921060392562</c:v>
                </c:pt>
                <c:pt idx="171">
                  <c:v>2.1541470141897223</c:v>
                </c:pt>
                <c:pt idx="172">
                  <c:v>2.1745059790023058</c:v>
                </c:pt>
                <c:pt idx="173">
                  <c:v>2.1948690012854932</c:v>
                </c:pt>
                <c:pt idx="174">
                  <c:v>2.2152360818479044</c:v>
                </c:pt>
                <c:pt idx="175">
                  <c:v>2.2356072214983591</c:v>
                </c:pt>
                <c:pt idx="176">
                  <c:v>2.2559824210458324</c:v>
                </c:pt>
                <c:pt idx="177">
                  <c:v>2.2763616812994325</c:v>
                </c:pt>
                <c:pt idx="178">
                  <c:v>2.2967450030684233</c:v>
                </c:pt>
                <c:pt idx="179">
                  <c:v>2.3171323871622906</c:v>
                </c:pt>
                <c:pt idx="180">
                  <c:v>2.3375238343906091</c:v>
                </c:pt>
                <c:pt idx="181">
                  <c:v>2.3579193455631531</c:v>
                </c:pt>
                <c:pt idx="182">
                  <c:v>2.3783189214898748</c:v>
                </c:pt>
                <c:pt idx="183">
                  <c:v>2.4025687986867883</c:v>
                </c:pt>
                <c:pt idx="184">
                  <c:v>2.4268244198395461</c:v>
                </c:pt>
                <c:pt idx="185">
                  <c:v>2.4510857863087043</c:v>
                </c:pt>
                <c:pt idx="186">
                  <c:v>2.4753528994551077</c:v>
                </c:pt>
                <c:pt idx="187">
                  <c:v>2.4996257606399785</c:v>
                </c:pt>
                <c:pt idx="188">
                  <c:v>2.5239043712248055</c:v>
                </c:pt>
                <c:pt idx="189">
                  <c:v>2.5481887325714325</c:v>
                </c:pt>
                <c:pt idx="190">
                  <c:v>2.5724788460420145</c:v>
                </c:pt>
                <c:pt idx="191">
                  <c:v>2.5967747129990171</c:v>
                </c:pt>
                <c:pt idx="192">
                  <c:v>2.6210763348052613</c:v>
                </c:pt>
                <c:pt idx="193">
                  <c:v>2.6453837128238566</c:v>
                </c:pt>
                <c:pt idx="194">
                  <c:v>2.6696968484182682</c:v>
                </c:pt>
                <c:pt idx="195">
                  <c:v>2.6940157429522493</c:v>
                </c:pt>
                <c:pt idx="196">
                  <c:v>2.7183403977898868</c:v>
                </c:pt>
                <c:pt idx="197">
                  <c:v>2.7426708142956224</c:v>
                </c:pt>
                <c:pt idx="198">
                  <c:v>2.7670069938341646</c:v>
                </c:pt>
                <c:pt idx="199">
                  <c:v>2.7913489377705991</c:v>
                </c:pt>
                <c:pt idx="200">
                  <c:v>2.8156966474703005</c:v>
                </c:pt>
                <c:pt idx="201">
                  <c:v>2.8400501242989984</c:v>
                </c:pt>
                <c:pt idx="202">
                  <c:v>2.8644093696227113</c:v>
                </c:pt>
                <c:pt idx="203">
                  <c:v>2.8887743848077907</c:v>
                </c:pt>
                <c:pt idx="204">
                  <c:v>2.9131451712209211</c:v>
                </c:pt>
                <c:pt idx="205">
                  <c:v>2.9375217302291201</c:v>
                </c:pt>
                <c:pt idx="206">
                  <c:v>2.961904063199694</c:v>
                </c:pt>
                <c:pt idx="207">
                  <c:v>2.9920268840353481</c:v>
                </c:pt>
                <c:pt idx="208">
                  <c:v>3.0221585176871901</c:v>
                </c:pt>
                <c:pt idx="209">
                  <c:v>3.0522989667335132</c:v>
                </c:pt>
                <c:pt idx="210">
                  <c:v>3.0824482337533876</c:v>
                </c:pt>
                <c:pt idx="211">
                  <c:v>3.1126063213266164</c:v>
                </c:pt>
                <c:pt idx="212">
                  <c:v>3.1427732320337798</c:v>
                </c:pt>
                <c:pt idx="213">
                  <c:v>3.1729489684561907</c:v>
                </c:pt>
                <c:pt idx="214">
                  <c:v>3.203133533175917</c:v>
                </c:pt>
                <c:pt idx="215">
                  <c:v>3.2333269287758037</c:v>
                </c:pt>
                <c:pt idx="216">
                  <c:v>3.2635291578394288</c:v>
                </c:pt>
                <c:pt idx="217">
                  <c:v>3.2937402229511248</c:v>
                </c:pt>
                <c:pt idx="218">
                  <c:v>3.3239601266960017</c:v>
                </c:pt>
                <c:pt idx="219">
                  <c:v>3.3541888716599244</c:v>
                </c:pt>
                <c:pt idx="220">
                  <c:v>3.3844264604294905</c:v>
                </c:pt>
                <c:pt idx="221">
                  <c:v>3.4146728955920747</c:v>
                </c:pt>
                <c:pt idx="222">
                  <c:v>3.4449281797358067</c:v>
                </c:pt>
                <c:pt idx="223">
                  <c:v>3.475192315449549</c:v>
                </c:pt>
                <c:pt idx="224">
                  <c:v>3.5054653053229634</c:v>
                </c:pt>
                <c:pt idx="225">
                  <c:v>3.5357471519464445</c:v>
                </c:pt>
                <c:pt idx="226">
                  <c:v>3.5660378579111418</c:v>
                </c:pt>
                <c:pt idx="227">
                  <c:v>3.5963374258089598</c:v>
                </c:pt>
                <c:pt idx="228">
                  <c:v>3.62664585823258</c:v>
                </c:pt>
                <c:pt idx="229">
                  <c:v>3.6569631577754391</c:v>
                </c:pt>
                <c:pt idx="230">
                  <c:v>3.6872893270317064</c:v>
                </c:pt>
                <c:pt idx="231">
                  <c:v>3.7176243685963506</c:v>
                </c:pt>
                <c:pt idx="232">
                  <c:v>3.7479682850650731</c:v>
                </c:pt>
                <c:pt idx="233">
                  <c:v>3.7783210790343302</c:v>
                </c:pt>
                <c:pt idx="234">
                  <c:v>3.8086827531013556</c:v>
                </c:pt>
                <c:pt idx="235">
                  <c:v>3.8447554910161053</c:v>
                </c:pt>
                <c:pt idx="236">
                  <c:v>3.8808407639364662</c:v>
                </c:pt>
                <c:pt idx="237">
                  <c:v>3.9169385762182429</c:v>
                </c:pt>
                <c:pt idx="238">
                  <c:v>3.9530489322187945</c:v>
                </c:pt>
                <c:pt idx="239">
                  <c:v>3.9891718362969453</c:v>
                </c:pt>
                <c:pt idx="240">
                  <c:v>4.025307292813074</c:v>
                </c:pt>
                <c:pt idx="241">
                  <c:v>4.0614553061290692</c:v>
                </c:pt>
                <c:pt idx="242">
                  <c:v>4.0976158806083074</c:v>
                </c:pt>
                <c:pt idx="243">
                  <c:v>4.1337890206156969</c:v>
                </c:pt>
                <c:pt idx="244">
                  <c:v>4.1699747305176782</c:v>
                </c:pt>
                <c:pt idx="245">
                  <c:v>4.2061730146821796</c:v>
                </c:pt>
                <c:pt idx="246">
                  <c:v>4.2423838774786615</c:v>
                </c:pt>
                <c:pt idx="247">
                  <c:v>4.2786073232781163</c:v>
                </c:pt>
                <c:pt idx="248">
                  <c:v>4.3148433564530464</c:v>
                </c:pt>
                <c:pt idx="249">
                  <c:v>4.351091981377464</c:v>
                </c:pt>
                <c:pt idx="250">
                  <c:v>4.3873532024269135</c:v>
                </c:pt>
                <c:pt idx="251">
                  <c:v>4.4236270239784492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00-408D-8404-07586C02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66727"/>
        <c:axId val="106867055"/>
      </c:lineChart>
      <c:lineChart>
        <c:grouping val="standard"/>
        <c:varyColors val="0"/>
        <c:ser>
          <c:idx val="0"/>
          <c:order val="0"/>
          <c:tx>
            <c:strRef>
              <c:f>'LTN Carregamento'!$D$2</c:f>
              <c:strCache>
                <c:ptCount val="1"/>
                <c:pt idx="0">
                  <c:v>Tx Compra</c:v>
                </c:pt>
              </c:strCache>
            </c:strRef>
          </c:tx>
          <c:spPr>
            <a:ln w="3810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Carregamento'!$B$3:$B$988</c:f>
              <c:numCache>
                <c:formatCode>m/d/yyyy</c:formatCode>
                <c:ptCount val="986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  <c:pt idx="251">
                  <c:v>44564</c:v>
                </c:pt>
              </c:numCache>
            </c:numRef>
          </c:cat>
          <c:val>
            <c:numRef>
              <c:f>'LTN Carregamento'!$D$3:$D$988</c:f>
              <c:numCache>
                <c:formatCode>#,##0.0000</c:formatCode>
                <c:ptCount val="986"/>
                <c:pt idx="0">
                  <c:v>2.8325</c:v>
                </c:pt>
                <c:pt idx="1">
                  <c:v>2.8325</c:v>
                </c:pt>
                <c:pt idx="2">
                  <c:v>2.8325</c:v>
                </c:pt>
                <c:pt idx="3">
                  <c:v>2.8325</c:v>
                </c:pt>
                <c:pt idx="4">
                  <c:v>2.8325</c:v>
                </c:pt>
                <c:pt idx="5">
                  <c:v>2.8325</c:v>
                </c:pt>
                <c:pt idx="6">
                  <c:v>2.8325</c:v>
                </c:pt>
                <c:pt idx="7">
                  <c:v>2.8325</c:v>
                </c:pt>
                <c:pt idx="8">
                  <c:v>2.8325</c:v>
                </c:pt>
                <c:pt idx="9">
                  <c:v>2.8325</c:v>
                </c:pt>
                <c:pt idx="10">
                  <c:v>2.8325</c:v>
                </c:pt>
                <c:pt idx="11">
                  <c:v>2.8325</c:v>
                </c:pt>
                <c:pt idx="12">
                  <c:v>2.8325</c:v>
                </c:pt>
                <c:pt idx="13">
                  <c:v>2.8325</c:v>
                </c:pt>
                <c:pt idx="14">
                  <c:v>2.8325</c:v>
                </c:pt>
                <c:pt idx="15">
                  <c:v>2.8325</c:v>
                </c:pt>
                <c:pt idx="16">
                  <c:v>2.8325</c:v>
                </c:pt>
                <c:pt idx="17">
                  <c:v>2.8325</c:v>
                </c:pt>
                <c:pt idx="18">
                  <c:v>2.8325</c:v>
                </c:pt>
                <c:pt idx="19">
                  <c:v>2.8325</c:v>
                </c:pt>
                <c:pt idx="20">
                  <c:v>2.8325</c:v>
                </c:pt>
                <c:pt idx="21">
                  <c:v>2.8325</c:v>
                </c:pt>
                <c:pt idx="22">
                  <c:v>2.8325</c:v>
                </c:pt>
                <c:pt idx="23">
                  <c:v>2.8325</c:v>
                </c:pt>
                <c:pt idx="24">
                  <c:v>2.8325</c:v>
                </c:pt>
                <c:pt idx="25">
                  <c:v>2.8325</c:v>
                </c:pt>
                <c:pt idx="26">
                  <c:v>2.8325</c:v>
                </c:pt>
                <c:pt idx="27">
                  <c:v>2.8325</c:v>
                </c:pt>
                <c:pt idx="28">
                  <c:v>2.8325</c:v>
                </c:pt>
                <c:pt idx="29">
                  <c:v>2.8325</c:v>
                </c:pt>
                <c:pt idx="30">
                  <c:v>2.8325</c:v>
                </c:pt>
                <c:pt idx="31">
                  <c:v>2.8325</c:v>
                </c:pt>
                <c:pt idx="32">
                  <c:v>2.8325</c:v>
                </c:pt>
                <c:pt idx="33">
                  <c:v>2.8325</c:v>
                </c:pt>
                <c:pt idx="34">
                  <c:v>2.8325</c:v>
                </c:pt>
                <c:pt idx="35">
                  <c:v>2.8325</c:v>
                </c:pt>
                <c:pt idx="36">
                  <c:v>2.8325</c:v>
                </c:pt>
                <c:pt idx="37">
                  <c:v>2.8325</c:v>
                </c:pt>
                <c:pt idx="38">
                  <c:v>2.8325</c:v>
                </c:pt>
                <c:pt idx="39">
                  <c:v>2.8325</c:v>
                </c:pt>
                <c:pt idx="40">
                  <c:v>2.8325</c:v>
                </c:pt>
                <c:pt idx="41">
                  <c:v>2.8325</c:v>
                </c:pt>
                <c:pt idx="42">
                  <c:v>2.8325</c:v>
                </c:pt>
                <c:pt idx="43">
                  <c:v>2.8325</c:v>
                </c:pt>
                <c:pt idx="44">
                  <c:v>2.8325</c:v>
                </c:pt>
                <c:pt idx="45">
                  <c:v>2.8325</c:v>
                </c:pt>
                <c:pt idx="46">
                  <c:v>2.8325</c:v>
                </c:pt>
                <c:pt idx="47">
                  <c:v>2.8325</c:v>
                </c:pt>
                <c:pt idx="48">
                  <c:v>2.8325</c:v>
                </c:pt>
                <c:pt idx="49">
                  <c:v>2.8325</c:v>
                </c:pt>
                <c:pt idx="50">
                  <c:v>2.8325</c:v>
                </c:pt>
                <c:pt idx="51">
                  <c:v>2.8325</c:v>
                </c:pt>
                <c:pt idx="52">
                  <c:v>2.8325</c:v>
                </c:pt>
                <c:pt idx="53">
                  <c:v>2.8325</c:v>
                </c:pt>
                <c:pt idx="54">
                  <c:v>2.8325</c:v>
                </c:pt>
                <c:pt idx="55">
                  <c:v>2.8325</c:v>
                </c:pt>
                <c:pt idx="56">
                  <c:v>2.8325</c:v>
                </c:pt>
                <c:pt idx="57">
                  <c:v>2.8325</c:v>
                </c:pt>
                <c:pt idx="58">
                  <c:v>2.8325</c:v>
                </c:pt>
                <c:pt idx="59">
                  <c:v>2.8325</c:v>
                </c:pt>
                <c:pt idx="60">
                  <c:v>2.8325</c:v>
                </c:pt>
                <c:pt idx="61">
                  <c:v>2.8325</c:v>
                </c:pt>
                <c:pt idx="62">
                  <c:v>2.8325</c:v>
                </c:pt>
                <c:pt idx="63">
                  <c:v>2.8325</c:v>
                </c:pt>
                <c:pt idx="64">
                  <c:v>2.8325</c:v>
                </c:pt>
                <c:pt idx="65">
                  <c:v>2.8325</c:v>
                </c:pt>
                <c:pt idx="66">
                  <c:v>2.8325</c:v>
                </c:pt>
                <c:pt idx="67">
                  <c:v>2.8325</c:v>
                </c:pt>
                <c:pt idx="68">
                  <c:v>2.8325</c:v>
                </c:pt>
                <c:pt idx="69">
                  <c:v>2.8325</c:v>
                </c:pt>
                <c:pt idx="70">
                  <c:v>2.8325</c:v>
                </c:pt>
                <c:pt idx="71">
                  <c:v>2.8325</c:v>
                </c:pt>
                <c:pt idx="72">
                  <c:v>2.8325</c:v>
                </c:pt>
                <c:pt idx="73">
                  <c:v>2.8325</c:v>
                </c:pt>
                <c:pt idx="74">
                  <c:v>2.8325</c:v>
                </c:pt>
                <c:pt idx="75">
                  <c:v>2.8325</c:v>
                </c:pt>
                <c:pt idx="76">
                  <c:v>2.8325</c:v>
                </c:pt>
                <c:pt idx="77">
                  <c:v>2.8325</c:v>
                </c:pt>
                <c:pt idx="78">
                  <c:v>2.8325</c:v>
                </c:pt>
                <c:pt idx="79">
                  <c:v>2.8325</c:v>
                </c:pt>
                <c:pt idx="80">
                  <c:v>2.8325</c:v>
                </c:pt>
                <c:pt idx="81">
                  <c:v>2.8325</c:v>
                </c:pt>
                <c:pt idx="82">
                  <c:v>2.8325</c:v>
                </c:pt>
                <c:pt idx="83">
                  <c:v>2.8325</c:v>
                </c:pt>
                <c:pt idx="84">
                  <c:v>2.8325</c:v>
                </c:pt>
                <c:pt idx="85">
                  <c:v>2.8325</c:v>
                </c:pt>
                <c:pt idx="86">
                  <c:v>2.8325</c:v>
                </c:pt>
                <c:pt idx="87">
                  <c:v>2.8325</c:v>
                </c:pt>
                <c:pt idx="88">
                  <c:v>2.8325</c:v>
                </c:pt>
                <c:pt idx="89">
                  <c:v>2.8325</c:v>
                </c:pt>
                <c:pt idx="90">
                  <c:v>2.8325</c:v>
                </c:pt>
                <c:pt idx="91">
                  <c:v>2.8325</c:v>
                </c:pt>
                <c:pt idx="92">
                  <c:v>2.8325</c:v>
                </c:pt>
                <c:pt idx="93">
                  <c:v>2.8325</c:v>
                </c:pt>
                <c:pt idx="94">
                  <c:v>2.8325</c:v>
                </c:pt>
                <c:pt idx="95">
                  <c:v>2.8325</c:v>
                </c:pt>
                <c:pt idx="96">
                  <c:v>2.8325</c:v>
                </c:pt>
                <c:pt idx="97">
                  <c:v>2.8325</c:v>
                </c:pt>
                <c:pt idx="98">
                  <c:v>2.8325</c:v>
                </c:pt>
                <c:pt idx="99">
                  <c:v>2.8325</c:v>
                </c:pt>
                <c:pt idx="100">
                  <c:v>2.8325</c:v>
                </c:pt>
                <c:pt idx="101">
                  <c:v>2.8325</c:v>
                </c:pt>
                <c:pt idx="102">
                  <c:v>2.8325</c:v>
                </c:pt>
                <c:pt idx="103">
                  <c:v>2.8325</c:v>
                </c:pt>
                <c:pt idx="104">
                  <c:v>2.8325</c:v>
                </c:pt>
                <c:pt idx="105">
                  <c:v>2.8325</c:v>
                </c:pt>
                <c:pt idx="106">
                  <c:v>2.8325</c:v>
                </c:pt>
                <c:pt idx="107">
                  <c:v>2.8325</c:v>
                </c:pt>
                <c:pt idx="108">
                  <c:v>2.8325</c:v>
                </c:pt>
                <c:pt idx="109">
                  <c:v>2.8325</c:v>
                </c:pt>
                <c:pt idx="110">
                  <c:v>2.8325</c:v>
                </c:pt>
                <c:pt idx="111">
                  <c:v>2.8325</c:v>
                </c:pt>
                <c:pt idx="112">
                  <c:v>2.8325</c:v>
                </c:pt>
                <c:pt idx="113">
                  <c:v>2.8325</c:v>
                </c:pt>
                <c:pt idx="114">
                  <c:v>2.8325</c:v>
                </c:pt>
                <c:pt idx="115">
                  <c:v>2.8325</c:v>
                </c:pt>
                <c:pt idx="116">
                  <c:v>2.8325</c:v>
                </c:pt>
                <c:pt idx="117">
                  <c:v>2.8325</c:v>
                </c:pt>
                <c:pt idx="118">
                  <c:v>2.8325</c:v>
                </c:pt>
                <c:pt idx="119">
                  <c:v>2.8325</c:v>
                </c:pt>
                <c:pt idx="120">
                  <c:v>2.8325</c:v>
                </c:pt>
                <c:pt idx="121">
                  <c:v>2.8325</c:v>
                </c:pt>
                <c:pt idx="122">
                  <c:v>2.8325</c:v>
                </c:pt>
                <c:pt idx="123">
                  <c:v>2.8325</c:v>
                </c:pt>
                <c:pt idx="124">
                  <c:v>2.8325</c:v>
                </c:pt>
                <c:pt idx="125">
                  <c:v>2.8325</c:v>
                </c:pt>
                <c:pt idx="126">
                  <c:v>2.8325</c:v>
                </c:pt>
                <c:pt idx="127">
                  <c:v>2.8325</c:v>
                </c:pt>
                <c:pt idx="128">
                  <c:v>2.8325</c:v>
                </c:pt>
                <c:pt idx="129">
                  <c:v>2.8325</c:v>
                </c:pt>
                <c:pt idx="130">
                  <c:v>2.8325</c:v>
                </c:pt>
                <c:pt idx="131">
                  <c:v>2.8325</c:v>
                </c:pt>
                <c:pt idx="132">
                  <c:v>2.8325</c:v>
                </c:pt>
                <c:pt idx="133">
                  <c:v>2.8325</c:v>
                </c:pt>
                <c:pt idx="134">
                  <c:v>2.8325</c:v>
                </c:pt>
                <c:pt idx="135">
                  <c:v>2.8325</c:v>
                </c:pt>
                <c:pt idx="136">
                  <c:v>2.8325</c:v>
                </c:pt>
                <c:pt idx="137">
                  <c:v>2.8325</c:v>
                </c:pt>
                <c:pt idx="138">
                  <c:v>2.8325</c:v>
                </c:pt>
                <c:pt idx="139">
                  <c:v>2.8325</c:v>
                </c:pt>
                <c:pt idx="140">
                  <c:v>2.8325</c:v>
                </c:pt>
                <c:pt idx="141">
                  <c:v>2.8325</c:v>
                </c:pt>
                <c:pt idx="142">
                  <c:v>2.8325</c:v>
                </c:pt>
                <c:pt idx="143">
                  <c:v>2.8325</c:v>
                </c:pt>
                <c:pt idx="144">
                  <c:v>2.8325</c:v>
                </c:pt>
                <c:pt idx="145">
                  <c:v>2.8325</c:v>
                </c:pt>
                <c:pt idx="146">
                  <c:v>2.8325</c:v>
                </c:pt>
                <c:pt idx="147">
                  <c:v>2.8325</c:v>
                </c:pt>
                <c:pt idx="148">
                  <c:v>2.8325</c:v>
                </c:pt>
                <c:pt idx="149">
                  <c:v>2.8325</c:v>
                </c:pt>
                <c:pt idx="150">
                  <c:v>2.8325</c:v>
                </c:pt>
                <c:pt idx="151">
                  <c:v>2.8325</c:v>
                </c:pt>
                <c:pt idx="152">
                  <c:v>2.8325</c:v>
                </c:pt>
                <c:pt idx="153">
                  <c:v>2.8325</c:v>
                </c:pt>
                <c:pt idx="154">
                  <c:v>2.8325</c:v>
                </c:pt>
                <c:pt idx="155">
                  <c:v>2.8325</c:v>
                </c:pt>
                <c:pt idx="156">
                  <c:v>2.8325</c:v>
                </c:pt>
                <c:pt idx="157">
                  <c:v>2.8325</c:v>
                </c:pt>
                <c:pt idx="158">
                  <c:v>2.8325</c:v>
                </c:pt>
                <c:pt idx="159">
                  <c:v>2.8325</c:v>
                </c:pt>
                <c:pt idx="160">
                  <c:v>2.8325</c:v>
                </c:pt>
                <c:pt idx="161">
                  <c:v>2.8325</c:v>
                </c:pt>
                <c:pt idx="162">
                  <c:v>2.8325</c:v>
                </c:pt>
                <c:pt idx="163">
                  <c:v>2.8325</c:v>
                </c:pt>
                <c:pt idx="164">
                  <c:v>2.8325</c:v>
                </c:pt>
                <c:pt idx="165">
                  <c:v>2.8325</c:v>
                </c:pt>
                <c:pt idx="166">
                  <c:v>2.8325</c:v>
                </c:pt>
                <c:pt idx="167">
                  <c:v>2.8325</c:v>
                </c:pt>
                <c:pt idx="168">
                  <c:v>2.8325</c:v>
                </c:pt>
                <c:pt idx="169">
                  <c:v>2.8325</c:v>
                </c:pt>
                <c:pt idx="170">
                  <c:v>2.8325</c:v>
                </c:pt>
                <c:pt idx="171">
                  <c:v>2.8325</c:v>
                </c:pt>
                <c:pt idx="172">
                  <c:v>2.8325</c:v>
                </c:pt>
                <c:pt idx="173">
                  <c:v>2.8325</c:v>
                </c:pt>
                <c:pt idx="174">
                  <c:v>2.8325</c:v>
                </c:pt>
                <c:pt idx="175">
                  <c:v>2.8325</c:v>
                </c:pt>
                <c:pt idx="176">
                  <c:v>2.8325</c:v>
                </c:pt>
                <c:pt idx="177">
                  <c:v>2.8325</c:v>
                </c:pt>
                <c:pt idx="178">
                  <c:v>2.8325</c:v>
                </c:pt>
                <c:pt idx="179">
                  <c:v>2.8325</c:v>
                </c:pt>
                <c:pt idx="180">
                  <c:v>2.8325</c:v>
                </c:pt>
                <c:pt idx="181">
                  <c:v>2.8325</c:v>
                </c:pt>
                <c:pt idx="182">
                  <c:v>2.8325</c:v>
                </c:pt>
                <c:pt idx="183">
                  <c:v>2.8325</c:v>
                </c:pt>
                <c:pt idx="184">
                  <c:v>2.8325</c:v>
                </c:pt>
                <c:pt idx="185">
                  <c:v>2.8325</c:v>
                </c:pt>
                <c:pt idx="186">
                  <c:v>2.8325</c:v>
                </c:pt>
                <c:pt idx="187">
                  <c:v>2.8325</c:v>
                </c:pt>
                <c:pt idx="188">
                  <c:v>2.8325</c:v>
                </c:pt>
                <c:pt idx="189">
                  <c:v>2.8325</c:v>
                </c:pt>
                <c:pt idx="190">
                  <c:v>2.8325</c:v>
                </c:pt>
                <c:pt idx="191">
                  <c:v>2.8325</c:v>
                </c:pt>
                <c:pt idx="192">
                  <c:v>2.8325</c:v>
                </c:pt>
                <c:pt idx="193">
                  <c:v>2.8325</c:v>
                </c:pt>
                <c:pt idx="194">
                  <c:v>2.8325</c:v>
                </c:pt>
                <c:pt idx="195">
                  <c:v>2.8325</c:v>
                </c:pt>
                <c:pt idx="196">
                  <c:v>2.8325</c:v>
                </c:pt>
                <c:pt idx="197">
                  <c:v>2.8325</c:v>
                </c:pt>
                <c:pt idx="198">
                  <c:v>2.8325</c:v>
                </c:pt>
                <c:pt idx="199">
                  <c:v>2.8325</c:v>
                </c:pt>
                <c:pt idx="200">
                  <c:v>2.8325</c:v>
                </c:pt>
                <c:pt idx="201">
                  <c:v>2.8325</c:v>
                </c:pt>
                <c:pt idx="202">
                  <c:v>2.8325</c:v>
                </c:pt>
                <c:pt idx="203">
                  <c:v>2.8325</c:v>
                </c:pt>
                <c:pt idx="204">
                  <c:v>2.8325</c:v>
                </c:pt>
                <c:pt idx="205">
                  <c:v>2.8325</c:v>
                </c:pt>
                <c:pt idx="206">
                  <c:v>2.8325</c:v>
                </c:pt>
                <c:pt idx="207">
                  <c:v>2.8325</c:v>
                </c:pt>
                <c:pt idx="208">
                  <c:v>2.8325</c:v>
                </c:pt>
                <c:pt idx="209">
                  <c:v>2.8325</c:v>
                </c:pt>
                <c:pt idx="210">
                  <c:v>2.8325</c:v>
                </c:pt>
                <c:pt idx="211">
                  <c:v>2.8325</c:v>
                </c:pt>
                <c:pt idx="212">
                  <c:v>2.8325</c:v>
                </c:pt>
                <c:pt idx="213">
                  <c:v>2.8325</c:v>
                </c:pt>
                <c:pt idx="214">
                  <c:v>2.8325</c:v>
                </c:pt>
                <c:pt idx="215">
                  <c:v>2.8325</c:v>
                </c:pt>
                <c:pt idx="216">
                  <c:v>2.8325</c:v>
                </c:pt>
                <c:pt idx="217">
                  <c:v>2.8325</c:v>
                </c:pt>
                <c:pt idx="218">
                  <c:v>2.8325</c:v>
                </c:pt>
                <c:pt idx="219">
                  <c:v>2.8325</c:v>
                </c:pt>
                <c:pt idx="220">
                  <c:v>2.8325</c:v>
                </c:pt>
                <c:pt idx="221">
                  <c:v>2.8325</c:v>
                </c:pt>
                <c:pt idx="222">
                  <c:v>2.8325</c:v>
                </c:pt>
                <c:pt idx="223">
                  <c:v>2.8325</c:v>
                </c:pt>
                <c:pt idx="224">
                  <c:v>2.8325</c:v>
                </c:pt>
                <c:pt idx="225">
                  <c:v>2.8325</c:v>
                </c:pt>
                <c:pt idx="226">
                  <c:v>2.8325</c:v>
                </c:pt>
                <c:pt idx="227">
                  <c:v>2.8325</c:v>
                </c:pt>
                <c:pt idx="228">
                  <c:v>2.8325</c:v>
                </c:pt>
                <c:pt idx="229">
                  <c:v>2.8325</c:v>
                </c:pt>
                <c:pt idx="230">
                  <c:v>2.8325</c:v>
                </c:pt>
                <c:pt idx="231">
                  <c:v>2.8325</c:v>
                </c:pt>
                <c:pt idx="232">
                  <c:v>2.8325</c:v>
                </c:pt>
                <c:pt idx="233">
                  <c:v>2.8325</c:v>
                </c:pt>
                <c:pt idx="234">
                  <c:v>2.8325</c:v>
                </c:pt>
                <c:pt idx="235">
                  <c:v>2.8325</c:v>
                </c:pt>
                <c:pt idx="236">
                  <c:v>2.8325</c:v>
                </c:pt>
                <c:pt idx="237">
                  <c:v>2.8325</c:v>
                </c:pt>
                <c:pt idx="238">
                  <c:v>2.8325</c:v>
                </c:pt>
                <c:pt idx="239">
                  <c:v>2.8325</c:v>
                </c:pt>
                <c:pt idx="240">
                  <c:v>2.8325</c:v>
                </c:pt>
                <c:pt idx="241">
                  <c:v>2.8325</c:v>
                </c:pt>
                <c:pt idx="242">
                  <c:v>2.8325</c:v>
                </c:pt>
                <c:pt idx="243">
                  <c:v>2.8325</c:v>
                </c:pt>
                <c:pt idx="244">
                  <c:v>2.8325</c:v>
                </c:pt>
                <c:pt idx="245">
                  <c:v>2.8325</c:v>
                </c:pt>
                <c:pt idx="246">
                  <c:v>2.8325</c:v>
                </c:pt>
                <c:pt idx="247">
                  <c:v>2.8325</c:v>
                </c:pt>
                <c:pt idx="248">
                  <c:v>2.8325</c:v>
                </c:pt>
                <c:pt idx="249">
                  <c:v>2.8325</c:v>
                </c:pt>
                <c:pt idx="250">
                  <c:v>2.8325</c:v>
                </c:pt>
                <c:pt idx="251">
                  <c:v>2.8325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0-408D-8404-07586C0218A4}"/>
            </c:ext>
          </c:extLst>
        </c:ser>
        <c:ser>
          <c:idx val="1"/>
          <c:order val="1"/>
          <c:tx>
            <c:strRef>
              <c:f>'LTN Carregamento'!$I$2</c:f>
              <c:strCache>
                <c:ptCount val="1"/>
                <c:pt idx="0">
                  <c:v>Tx Mercado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Carregamento'!$B$3:$B$988</c:f>
              <c:numCache>
                <c:formatCode>m/d/yyyy</c:formatCode>
                <c:ptCount val="986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  <c:pt idx="251">
                  <c:v>44564</c:v>
                </c:pt>
              </c:numCache>
            </c:numRef>
          </c:cat>
          <c:val>
            <c:numRef>
              <c:f>'LTN Carregamento'!$I$3:$I$988</c:f>
              <c:numCache>
                <c:formatCode>#,##0.0000</c:formatCode>
                <c:ptCount val="986"/>
                <c:pt idx="0">
                  <c:v>2.8325</c:v>
                </c:pt>
                <c:pt idx="1">
                  <c:v>2.8877000000000002</c:v>
                </c:pt>
                <c:pt idx="2">
                  <c:v>2.9390000000000001</c:v>
                </c:pt>
                <c:pt idx="3">
                  <c:v>3.0352000000000001</c:v>
                </c:pt>
                <c:pt idx="4">
                  <c:v>3.1444000000000001</c:v>
                </c:pt>
                <c:pt idx="5">
                  <c:v>3.2616999999999998</c:v>
                </c:pt>
                <c:pt idx="6">
                  <c:v>3.1926999999999999</c:v>
                </c:pt>
                <c:pt idx="7">
                  <c:v>3.2957000000000001</c:v>
                </c:pt>
                <c:pt idx="8">
                  <c:v>3.28</c:v>
                </c:pt>
                <c:pt idx="9">
                  <c:v>3.3494999999999999</c:v>
                </c:pt>
                <c:pt idx="10">
                  <c:v>3.2635000000000001</c:v>
                </c:pt>
                <c:pt idx="11">
                  <c:v>3.2374999999999998</c:v>
                </c:pt>
                <c:pt idx="12">
                  <c:v>3.242</c:v>
                </c:pt>
                <c:pt idx="13">
                  <c:v>3.3763000000000001</c:v>
                </c:pt>
                <c:pt idx="14">
                  <c:v>3.3748999999999998</c:v>
                </c:pt>
                <c:pt idx="15">
                  <c:v>3.3748999999999998</c:v>
                </c:pt>
                <c:pt idx="16">
                  <c:v>3.4211999999999998</c:v>
                </c:pt>
                <c:pt idx="17">
                  <c:v>3.4487999999999999</c:v>
                </c:pt>
                <c:pt idx="18">
                  <c:v>3.3645999999999998</c:v>
                </c:pt>
                <c:pt idx="19">
                  <c:v>3.3224999999999998</c:v>
                </c:pt>
                <c:pt idx="20">
                  <c:v>3.371</c:v>
                </c:pt>
                <c:pt idx="21">
                  <c:v>3.3597000000000001</c:v>
                </c:pt>
                <c:pt idx="22">
                  <c:v>3.3765000000000001</c:v>
                </c:pt>
                <c:pt idx="23">
                  <c:v>3.4</c:v>
                </c:pt>
                <c:pt idx="24">
                  <c:v>3.4462999999999999</c:v>
                </c:pt>
                <c:pt idx="25">
                  <c:v>3.4384000000000001</c:v>
                </c:pt>
                <c:pt idx="26">
                  <c:v>3.4361000000000002</c:v>
                </c:pt>
                <c:pt idx="27">
                  <c:v>3.39</c:v>
                </c:pt>
                <c:pt idx="28">
                  <c:v>3.3689</c:v>
                </c:pt>
                <c:pt idx="29">
                  <c:v>3.3851</c:v>
                </c:pt>
                <c:pt idx="30">
                  <c:v>3.4403000000000001</c:v>
                </c:pt>
                <c:pt idx="31">
                  <c:v>3.427</c:v>
                </c:pt>
                <c:pt idx="32">
                  <c:v>3.4649999999999999</c:v>
                </c:pt>
                <c:pt idx="33">
                  <c:v>3.56</c:v>
                </c:pt>
                <c:pt idx="34">
                  <c:v>3.4931999999999999</c:v>
                </c:pt>
                <c:pt idx="35">
                  <c:v>3.55</c:v>
                </c:pt>
                <c:pt idx="36">
                  <c:v>3.6934999999999998</c:v>
                </c:pt>
                <c:pt idx="37">
                  <c:v>3.7804000000000002</c:v>
                </c:pt>
                <c:pt idx="38">
                  <c:v>3.8075000000000001</c:v>
                </c:pt>
                <c:pt idx="39">
                  <c:v>3.8706</c:v>
                </c:pt>
                <c:pt idx="40">
                  <c:v>3.9630000000000001</c:v>
                </c:pt>
                <c:pt idx="41">
                  <c:v>3.8435999999999999</c:v>
                </c:pt>
                <c:pt idx="42">
                  <c:v>3.7932000000000001</c:v>
                </c:pt>
                <c:pt idx="43">
                  <c:v>3.9411999999999998</c:v>
                </c:pt>
                <c:pt idx="44">
                  <c:v>3.9937</c:v>
                </c:pt>
                <c:pt idx="45">
                  <c:v>4.0179999999999998</c:v>
                </c:pt>
                <c:pt idx="46">
                  <c:v>4.1010999999999997</c:v>
                </c:pt>
                <c:pt idx="47">
                  <c:v>4.1822999999999997</c:v>
                </c:pt>
                <c:pt idx="48">
                  <c:v>4.2709000000000001</c:v>
                </c:pt>
                <c:pt idx="49">
                  <c:v>4.2122999999999999</c:v>
                </c:pt>
                <c:pt idx="50">
                  <c:v>4.2169999999999996</c:v>
                </c:pt>
                <c:pt idx="51">
                  <c:v>4.5461999999999998</c:v>
                </c:pt>
                <c:pt idx="52">
                  <c:v>4.5883000000000003</c:v>
                </c:pt>
                <c:pt idx="53">
                  <c:v>4.5972</c:v>
                </c:pt>
                <c:pt idx="54">
                  <c:v>4.6879999999999997</c:v>
                </c:pt>
                <c:pt idx="55">
                  <c:v>4.7461000000000002</c:v>
                </c:pt>
                <c:pt idx="56">
                  <c:v>4.6772</c:v>
                </c:pt>
                <c:pt idx="57">
                  <c:v>4.7380000000000004</c:v>
                </c:pt>
                <c:pt idx="58">
                  <c:v>4.7784000000000004</c:v>
                </c:pt>
                <c:pt idx="59">
                  <c:v>4.6641000000000004</c:v>
                </c:pt>
                <c:pt idx="60">
                  <c:v>4.5865999999999998</c:v>
                </c:pt>
                <c:pt idx="61">
                  <c:v>4.6139999999999999</c:v>
                </c:pt>
                <c:pt idx="62">
                  <c:v>4.5949999999999998</c:v>
                </c:pt>
                <c:pt idx="63">
                  <c:v>4.6631</c:v>
                </c:pt>
                <c:pt idx="64">
                  <c:v>4.7744999999999997</c:v>
                </c:pt>
                <c:pt idx="65">
                  <c:v>4.7168000000000001</c:v>
                </c:pt>
                <c:pt idx="66">
                  <c:v>4.7845000000000004</c:v>
                </c:pt>
                <c:pt idx="67">
                  <c:v>4.7763</c:v>
                </c:pt>
                <c:pt idx="68">
                  <c:v>4.8310000000000004</c:v>
                </c:pt>
                <c:pt idx="69">
                  <c:v>4.7864000000000004</c:v>
                </c:pt>
                <c:pt idx="70">
                  <c:v>4.7457000000000003</c:v>
                </c:pt>
                <c:pt idx="71">
                  <c:v>4.6950000000000003</c:v>
                </c:pt>
                <c:pt idx="72">
                  <c:v>4.6771000000000003</c:v>
                </c:pt>
                <c:pt idx="73">
                  <c:v>4.7450000000000001</c:v>
                </c:pt>
                <c:pt idx="74">
                  <c:v>4.6849999999999996</c:v>
                </c:pt>
                <c:pt idx="75">
                  <c:v>4.6665000000000001</c:v>
                </c:pt>
                <c:pt idx="76">
                  <c:v>4.6779999999999999</c:v>
                </c:pt>
                <c:pt idx="77">
                  <c:v>4.68</c:v>
                </c:pt>
                <c:pt idx="78">
                  <c:v>4.68</c:v>
                </c:pt>
                <c:pt idx="79">
                  <c:v>4.6628999999999996</c:v>
                </c:pt>
                <c:pt idx="80">
                  <c:v>4.71</c:v>
                </c:pt>
                <c:pt idx="81">
                  <c:v>4.7927</c:v>
                </c:pt>
                <c:pt idx="82">
                  <c:v>4.8539000000000003</c:v>
                </c:pt>
                <c:pt idx="83">
                  <c:v>4.8600000000000003</c:v>
                </c:pt>
                <c:pt idx="84">
                  <c:v>4.8600000000000003</c:v>
                </c:pt>
                <c:pt idx="85">
                  <c:v>4.9016000000000002</c:v>
                </c:pt>
                <c:pt idx="86">
                  <c:v>4.8967999999999998</c:v>
                </c:pt>
                <c:pt idx="87">
                  <c:v>4.8358999999999996</c:v>
                </c:pt>
                <c:pt idx="88">
                  <c:v>4.96</c:v>
                </c:pt>
                <c:pt idx="89">
                  <c:v>4.9349999999999996</c:v>
                </c:pt>
                <c:pt idx="90">
                  <c:v>5.0061999999999998</c:v>
                </c:pt>
                <c:pt idx="91">
                  <c:v>4.9954000000000001</c:v>
                </c:pt>
                <c:pt idx="92">
                  <c:v>5.0138999999999996</c:v>
                </c:pt>
                <c:pt idx="93">
                  <c:v>5.0487000000000002</c:v>
                </c:pt>
                <c:pt idx="94">
                  <c:v>5.04</c:v>
                </c:pt>
                <c:pt idx="95">
                  <c:v>5.0533999999999999</c:v>
                </c:pt>
                <c:pt idx="96">
                  <c:v>5.0933000000000002</c:v>
                </c:pt>
                <c:pt idx="97">
                  <c:v>5.0462999999999996</c:v>
                </c:pt>
                <c:pt idx="98">
                  <c:v>5.0350000000000001</c:v>
                </c:pt>
                <c:pt idx="99">
                  <c:v>5.04</c:v>
                </c:pt>
                <c:pt idx="100">
                  <c:v>5.0810000000000004</c:v>
                </c:pt>
                <c:pt idx="101">
                  <c:v>5.1100000000000003</c:v>
                </c:pt>
                <c:pt idx="102">
                  <c:v>5.17</c:v>
                </c:pt>
                <c:pt idx="103">
                  <c:v>5.1571999999999996</c:v>
                </c:pt>
                <c:pt idx="104">
                  <c:v>5.0964999999999998</c:v>
                </c:pt>
                <c:pt idx="105">
                  <c:v>5.16</c:v>
                </c:pt>
                <c:pt idx="106">
                  <c:v>5.1748000000000003</c:v>
                </c:pt>
                <c:pt idx="107">
                  <c:v>5.27</c:v>
                </c:pt>
                <c:pt idx="108">
                  <c:v>5.3514999999999997</c:v>
                </c:pt>
                <c:pt idx="109">
                  <c:v>5.335</c:v>
                </c:pt>
                <c:pt idx="110">
                  <c:v>5.375</c:v>
                </c:pt>
                <c:pt idx="111">
                  <c:v>5.4249999999999998</c:v>
                </c:pt>
                <c:pt idx="112">
                  <c:v>5.4737</c:v>
                </c:pt>
                <c:pt idx="113">
                  <c:v>5.625</c:v>
                </c:pt>
                <c:pt idx="114">
                  <c:v>5.6391</c:v>
                </c:pt>
                <c:pt idx="115">
                  <c:v>5.5922999999999998</c:v>
                </c:pt>
                <c:pt idx="116">
                  <c:v>5.7374000000000001</c:v>
                </c:pt>
                <c:pt idx="117">
                  <c:v>5.7469000000000001</c:v>
                </c:pt>
                <c:pt idx="118">
                  <c:v>5.6985000000000001</c:v>
                </c:pt>
                <c:pt idx="119">
                  <c:v>5.67</c:v>
                </c:pt>
                <c:pt idx="120">
                  <c:v>5.6070000000000002</c:v>
                </c:pt>
                <c:pt idx="121">
                  <c:v>5.5651999999999999</c:v>
                </c:pt>
                <c:pt idx="122">
                  <c:v>5.6563999999999997</c:v>
                </c:pt>
                <c:pt idx="123">
                  <c:v>5.7008999999999999</c:v>
                </c:pt>
                <c:pt idx="124">
                  <c:v>5.6664000000000003</c:v>
                </c:pt>
                <c:pt idx="125">
                  <c:v>5.7355999999999998</c:v>
                </c:pt>
                <c:pt idx="126">
                  <c:v>5.77</c:v>
                </c:pt>
                <c:pt idx="127">
                  <c:v>5.7710999999999997</c:v>
                </c:pt>
                <c:pt idx="128">
                  <c:v>5.8234000000000004</c:v>
                </c:pt>
                <c:pt idx="129">
                  <c:v>5.8234000000000004</c:v>
                </c:pt>
                <c:pt idx="130">
                  <c:v>5.8193999999999999</c:v>
                </c:pt>
                <c:pt idx="131">
                  <c:v>5.8428000000000004</c:v>
                </c:pt>
                <c:pt idx="132">
                  <c:v>5.7725999999999997</c:v>
                </c:pt>
                <c:pt idx="133">
                  <c:v>5.8163</c:v>
                </c:pt>
                <c:pt idx="134">
                  <c:v>5.7949999999999999</c:v>
                </c:pt>
                <c:pt idx="135">
                  <c:v>5.7740999999999998</c:v>
                </c:pt>
                <c:pt idx="136">
                  <c:v>5.7582000000000004</c:v>
                </c:pt>
                <c:pt idx="137">
                  <c:v>5.77</c:v>
                </c:pt>
                <c:pt idx="138">
                  <c:v>5.8220999999999998</c:v>
                </c:pt>
                <c:pt idx="139">
                  <c:v>6.05</c:v>
                </c:pt>
                <c:pt idx="140">
                  <c:v>6.1727999999999996</c:v>
                </c:pt>
                <c:pt idx="141">
                  <c:v>6.2260999999999997</c:v>
                </c:pt>
                <c:pt idx="142">
                  <c:v>6.2533000000000003</c:v>
                </c:pt>
                <c:pt idx="143">
                  <c:v>6.2088000000000001</c:v>
                </c:pt>
                <c:pt idx="144">
                  <c:v>6.3250000000000002</c:v>
                </c:pt>
                <c:pt idx="145">
                  <c:v>6.3049999999999997</c:v>
                </c:pt>
                <c:pt idx="146">
                  <c:v>6.3449999999999998</c:v>
                </c:pt>
                <c:pt idx="147">
                  <c:v>6.35</c:v>
                </c:pt>
                <c:pt idx="148">
                  <c:v>6.4749999999999996</c:v>
                </c:pt>
                <c:pt idx="149">
                  <c:v>6.4797000000000002</c:v>
                </c:pt>
                <c:pt idx="150">
                  <c:v>6.5232000000000001</c:v>
                </c:pt>
                <c:pt idx="151">
                  <c:v>6.4912000000000001</c:v>
                </c:pt>
                <c:pt idx="152">
                  <c:v>6.5227000000000004</c:v>
                </c:pt>
                <c:pt idx="153">
                  <c:v>6.5735999999999999</c:v>
                </c:pt>
                <c:pt idx="154">
                  <c:v>6.62</c:v>
                </c:pt>
                <c:pt idx="155">
                  <c:v>6.6162999999999998</c:v>
                </c:pt>
                <c:pt idx="156">
                  <c:v>6.6550000000000002</c:v>
                </c:pt>
                <c:pt idx="157">
                  <c:v>6.7149999999999999</c:v>
                </c:pt>
                <c:pt idx="158">
                  <c:v>6.7249999999999996</c:v>
                </c:pt>
                <c:pt idx="159">
                  <c:v>6.69</c:v>
                </c:pt>
                <c:pt idx="160">
                  <c:v>6.7032999999999996</c:v>
                </c:pt>
                <c:pt idx="161">
                  <c:v>6.6744000000000003</c:v>
                </c:pt>
                <c:pt idx="162">
                  <c:v>6.6992000000000003</c:v>
                </c:pt>
                <c:pt idx="163">
                  <c:v>6.7446000000000002</c:v>
                </c:pt>
                <c:pt idx="164">
                  <c:v>6.7439999999999998</c:v>
                </c:pt>
                <c:pt idx="165">
                  <c:v>6.7259000000000002</c:v>
                </c:pt>
                <c:pt idx="166">
                  <c:v>6.726</c:v>
                </c:pt>
                <c:pt idx="167">
                  <c:v>6.7933000000000003</c:v>
                </c:pt>
                <c:pt idx="168">
                  <c:v>6.8533999999999997</c:v>
                </c:pt>
                <c:pt idx="169">
                  <c:v>6.8390000000000004</c:v>
                </c:pt>
                <c:pt idx="170">
                  <c:v>6.867</c:v>
                </c:pt>
                <c:pt idx="171">
                  <c:v>6.9509999999999996</c:v>
                </c:pt>
                <c:pt idx="172">
                  <c:v>7.3925999999999998</c:v>
                </c:pt>
                <c:pt idx="173">
                  <c:v>7.2805</c:v>
                </c:pt>
                <c:pt idx="174">
                  <c:v>7.2899000000000003</c:v>
                </c:pt>
                <c:pt idx="175">
                  <c:v>6.9973999999999998</c:v>
                </c:pt>
                <c:pt idx="176">
                  <c:v>7.0110000000000001</c:v>
                </c:pt>
                <c:pt idx="177">
                  <c:v>7.0213999999999999</c:v>
                </c:pt>
                <c:pt idx="178">
                  <c:v>7.0564999999999998</c:v>
                </c:pt>
                <c:pt idx="179">
                  <c:v>7.0664999999999996</c:v>
                </c:pt>
                <c:pt idx="180">
                  <c:v>7.0842999999999998</c:v>
                </c:pt>
                <c:pt idx="181">
                  <c:v>7.1093999999999999</c:v>
                </c:pt>
                <c:pt idx="182">
                  <c:v>7.0620000000000003</c:v>
                </c:pt>
                <c:pt idx="183">
                  <c:v>7.0953999999999997</c:v>
                </c:pt>
                <c:pt idx="184">
                  <c:v>7.1185</c:v>
                </c:pt>
                <c:pt idx="185">
                  <c:v>7.1154000000000002</c:v>
                </c:pt>
                <c:pt idx="186">
                  <c:v>7.1105</c:v>
                </c:pt>
                <c:pt idx="187">
                  <c:v>7.0960000000000001</c:v>
                </c:pt>
                <c:pt idx="188">
                  <c:v>7.1007999999999996</c:v>
                </c:pt>
                <c:pt idx="189">
                  <c:v>7.1284999999999998</c:v>
                </c:pt>
                <c:pt idx="190">
                  <c:v>7.1605999999999996</c:v>
                </c:pt>
                <c:pt idx="191">
                  <c:v>7.1611000000000002</c:v>
                </c:pt>
                <c:pt idx="192">
                  <c:v>7.2271999999999998</c:v>
                </c:pt>
                <c:pt idx="193">
                  <c:v>7.2279</c:v>
                </c:pt>
                <c:pt idx="194">
                  <c:v>7.2701000000000002</c:v>
                </c:pt>
                <c:pt idx="195">
                  <c:v>7.306</c:v>
                </c:pt>
                <c:pt idx="196">
                  <c:v>7.3360000000000003</c:v>
                </c:pt>
                <c:pt idx="197">
                  <c:v>7.3479999999999999</c:v>
                </c:pt>
                <c:pt idx="198">
                  <c:v>7.3852000000000002</c:v>
                </c:pt>
                <c:pt idx="199">
                  <c:v>7.5759999999999996</c:v>
                </c:pt>
                <c:pt idx="200">
                  <c:v>7.6249000000000002</c:v>
                </c:pt>
                <c:pt idx="201">
                  <c:v>7.8734000000000002</c:v>
                </c:pt>
                <c:pt idx="202">
                  <c:v>8.1334999999999997</c:v>
                </c:pt>
                <c:pt idx="203">
                  <c:v>8.2958999999999996</c:v>
                </c:pt>
                <c:pt idx="204">
                  <c:v>8.4872999999999994</c:v>
                </c:pt>
                <c:pt idx="205">
                  <c:v>8.4100999999999999</c:v>
                </c:pt>
                <c:pt idx="206">
                  <c:v>8.3881999999999994</c:v>
                </c:pt>
                <c:pt idx="207">
                  <c:v>8.3537999999999997</c:v>
                </c:pt>
                <c:pt idx="208">
                  <c:v>8.3699999999999992</c:v>
                </c:pt>
                <c:pt idx="209">
                  <c:v>8.3699999999999992</c:v>
                </c:pt>
                <c:pt idx="210">
                  <c:v>8.3779000000000003</c:v>
                </c:pt>
                <c:pt idx="211">
                  <c:v>8.39</c:v>
                </c:pt>
                <c:pt idx="212">
                  <c:v>8.4284999999999997</c:v>
                </c:pt>
                <c:pt idx="213">
                  <c:v>8.4474</c:v>
                </c:pt>
                <c:pt idx="214">
                  <c:v>8.4997000000000007</c:v>
                </c:pt>
                <c:pt idx="215">
                  <c:v>8.4673999999999996</c:v>
                </c:pt>
                <c:pt idx="216">
                  <c:v>8.4893000000000001</c:v>
                </c:pt>
                <c:pt idx="217">
                  <c:v>8.5424000000000007</c:v>
                </c:pt>
                <c:pt idx="218">
                  <c:v>8.5503</c:v>
                </c:pt>
                <c:pt idx="219">
                  <c:v>8.5854999999999997</c:v>
                </c:pt>
                <c:pt idx="220">
                  <c:v>8.6029999999999998</c:v>
                </c:pt>
                <c:pt idx="221">
                  <c:v>8.6593</c:v>
                </c:pt>
                <c:pt idx="222">
                  <c:v>8.6943999999999999</c:v>
                </c:pt>
                <c:pt idx="223">
                  <c:v>8.7109000000000005</c:v>
                </c:pt>
                <c:pt idx="224">
                  <c:v>8.7421000000000006</c:v>
                </c:pt>
                <c:pt idx="225">
                  <c:v>8.7334999999999994</c:v>
                </c:pt>
                <c:pt idx="226">
                  <c:v>8.7466000000000008</c:v>
                </c:pt>
                <c:pt idx="227">
                  <c:v>8.8008000000000006</c:v>
                </c:pt>
                <c:pt idx="228">
                  <c:v>8.8534000000000006</c:v>
                </c:pt>
                <c:pt idx="229">
                  <c:v>8.9067000000000007</c:v>
                </c:pt>
                <c:pt idx="230">
                  <c:v>8.9542000000000002</c:v>
                </c:pt>
                <c:pt idx="231">
                  <c:v>9.0379000000000005</c:v>
                </c:pt>
                <c:pt idx="232">
                  <c:v>9.1173000000000002</c:v>
                </c:pt>
                <c:pt idx="233">
                  <c:v>9.1876999999999995</c:v>
                </c:pt>
                <c:pt idx="234">
                  <c:v>9.2385999999999999</c:v>
                </c:pt>
                <c:pt idx="235">
                  <c:v>9.2384000000000004</c:v>
                </c:pt>
                <c:pt idx="236">
                  <c:v>9.2396999999999991</c:v>
                </c:pt>
                <c:pt idx="237">
                  <c:v>9.24</c:v>
                </c:pt>
                <c:pt idx="238">
                  <c:v>9.2279999999999998</c:v>
                </c:pt>
                <c:pt idx="239">
                  <c:v>9.23</c:v>
                </c:pt>
                <c:pt idx="240">
                  <c:v>9.2287999999999997</c:v>
                </c:pt>
                <c:pt idx="241">
                  <c:v>9.2463999999999995</c:v>
                </c:pt>
                <c:pt idx="242">
                  <c:v>9.2466000000000008</c:v>
                </c:pt>
                <c:pt idx="243">
                  <c:v>9.2594999999999992</c:v>
                </c:pt>
                <c:pt idx="244">
                  <c:v>9.2642000000000007</c:v>
                </c:pt>
                <c:pt idx="245">
                  <c:v>9.2642000000000007</c:v>
                </c:pt>
                <c:pt idx="246">
                  <c:v>9.26</c:v>
                </c:pt>
                <c:pt idx="247">
                  <c:v>9.2586999999999993</c:v>
                </c:pt>
                <c:pt idx="248">
                  <c:v>9.2630999999999997</c:v>
                </c:pt>
                <c:pt idx="249">
                  <c:v>9.2678999999999991</c:v>
                </c:pt>
                <c:pt idx="250">
                  <c:v>9.2678999999999991</c:v>
                </c:pt>
                <c:pt idx="251">
                  <c:v>9.2678999999999991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0-408D-8404-07586C0218A4}"/>
            </c:ext>
          </c:extLst>
        </c:ser>
        <c:ser>
          <c:idx val="2"/>
          <c:order val="2"/>
          <c:tx>
            <c:strRef>
              <c:f>'LTN Carregamento'!$N$2</c:f>
              <c:strCache>
                <c:ptCount val="1"/>
                <c:pt idx="0">
                  <c:v>Tx CDI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Carregamento'!$B$3:$B$988</c:f>
              <c:numCache>
                <c:formatCode>m/d/yyyy</c:formatCode>
                <c:ptCount val="986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  <c:pt idx="251">
                  <c:v>44564</c:v>
                </c:pt>
              </c:numCache>
            </c:numRef>
          </c:cat>
          <c:val>
            <c:numRef>
              <c:f>'LTN Carregamento'!$N$3:$N$988</c:f>
              <c:numCache>
                <c:formatCode>0.00</c:formatCode>
                <c:ptCount val="986"/>
                <c:pt idx="0">
                  <c:v>1.9</c:v>
                </c:pt>
                <c:pt idx="1">
                  <c:v>1.9</c:v>
                </c:pt>
                <c:pt idx="2">
                  <c:v>1.9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  <c:pt idx="11">
                  <c:v>1.9</c:v>
                </c:pt>
                <c:pt idx="12">
                  <c:v>1.9</c:v>
                </c:pt>
                <c:pt idx="13">
                  <c:v>1.9</c:v>
                </c:pt>
                <c:pt idx="14">
                  <c:v>1.9</c:v>
                </c:pt>
                <c:pt idx="15">
                  <c:v>1.9</c:v>
                </c:pt>
                <c:pt idx="16">
                  <c:v>1.9</c:v>
                </c:pt>
                <c:pt idx="17">
                  <c:v>1.9</c:v>
                </c:pt>
                <c:pt idx="18">
                  <c:v>1.9</c:v>
                </c:pt>
                <c:pt idx="19">
                  <c:v>1.9</c:v>
                </c:pt>
                <c:pt idx="20">
                  <c:v>1.9</c:v>
                </c:pt>
                <c:pt idx="21">
                  <c:v>1.9</c:v>
                </c:pt>
                <c:pt idx="22">
                  <c:v>1.9</c:v>
                </c:pt>
                <c:pt idx="23">
                  <c:v>1.9</c:v>
                </c:pt>
                <c:pt idx="24">
                  <c:v>1.9</c:v>
                </c:pt>
                <c:pt idx="25">
                  <c:v>1.9</c:v>
                </c:pt>
                <c:pt idx="26">
                  <c:v>1.9</c:v>
                </c:pt>
                <c:pt idx="27">
                  <c:v>1.9</c:v>
                </c:pt>
                <c:pt idx="28">
                  <c:v>1.9</c:v>
                </c:pt>
                <c:pt idx="29">
                  <c:v>1.9</c:v>
                </c:pt>
                <c:pt idx="30">
                  <c:v>1.9</c:v>
                </c:pt>
                <c:pt idx="31">
                  <c:v>1.9</c:v>
                </c:pt>
                <c:pt idx="32">
                  <c:v>1.9</c:v>
                </c:pt>
                <c:pt idx="33">
                  <c:v>1.9</c:v>
                </c:pt>
                <c:pt idx="34">
                  <c:v>1.9</c:v>
                </c:pt>
                <c:pt idx="35">
                  <c:v>1.9</c:v>
                </c:pt>
                <c:pt idx="36">
                  <c:v>1.9</c:v>
                </c:pt>
                <c:pt idx="37">
                  <c:v>1.9</c:v>
                </c:pt>
                <c:pt idx="38">
                  <c:v>1.9</c:v>
                </c:pt>
                <c:pt idx="39">
                  <c:v>1.9</c:v>
                </c:pt>
                <c:pt idx="40">
                  <c:v>1.9</c:v>
                </c:pt>
                <c:pt idx="41">
                  <c:v>1.9</c:v>
                </c:pt>
                <c:pt idx="42">
                  <c:v>1.9</c:v>
                </c:pt>
                <c:pt idx="43">
                  <c:v>1.9</c:v>
                </c:pt>
                <c:pt idx="44">
                  <c:v>1.9</c:v>
                </c:pt>
                <c:pt idx="45">
                  <c:v>1.9</c:v>
                </c:pt>
                <c:pt idx="46">
                  <c:v>1.9</c:v>
                </c:pt>
                <c:pt idx="47">
                  <c:v>1.9</c:v>
                </c:pt>
                <c:pt idx="48">
                  <c:v>1.9</c:v>
                </c:pt>
                <c:pt idx="49">
                  <c:v>1.9</c:v>
                </c:pt>
                <c:pt idx="50">
                  <c:v>1.9</c:v>
                </c:pt>
                <c:pt idx="51">
                  <c:v>2.65</c:v>
                </c:pt>
                <c:pt idx="52">
                  <c:v>2.65</c:v>
                </c:pt>
                <c:pt idx="53">
                  <c:v>2.65</c:v>
                </c:pt>
                <c:pt idx="54">
                  <c:v>2.65</c:v>
                </c:pt>
                <c:pt idx="55">
                  <c:v>2.65</c:v>
                </c:pt>
                <c:pt idx="56">
                  <c:v>2.65</c:v>
                </c:pt>
                <c:pt idx="57">
                  <c:v>2.65</c:v>
                </c:pt>
                <c:pt idx="58">
                  <c:v>2.65</c:v>
                </c:pt>
                <c:pt idx="59">
                  <c:v>2.65</c:v>
                </c:pt>
                <c:pt idx="60">
                  <c:v>2.65</c:v>
                </c:pt>
                <c:pt idx="61">
                  <c:v>2.65</c:v>
                </c:pt>
                <c:pt idx="62">
                  <c:v>2.65</c:v>
                </c:pt>
                <c:pt idx="63">
                  <c:v>2.65</c:v>
                </c:pt>
                <c:pt idx="64">
                  <c:v>2.65</c:v>
                </c:pt>
                <c:pt idx="65">
                  <c:v>2.65</c:v>
                </c:pt>
                <c:pt idx="66">
                  <c:v>2.65</c:v>
                </c:pt>
                <c:pt idx="67">
                  <c:v>2.65</c:v>
                </c:pt>
                <c:pt idx="68">
                  <c:v>2.65</c:v>
                </c:pt>
                <c:pt idx="69">
                  <c:v>2.65</c:v>
                </c:pt>
                <c:pt idx="70">
                  <c:v>2.65</c:v>
                </c:pt>
                <c:pt idx="71">
                  <c:v>2.65</c:v>
                </c:pt>
                <c:pt idx="72">
                  <c:v>2.65</c:v>
                </c:pt>
                <c:pt idx="73">
                  <c:v>2.65</c:v>
                </c:pt>
                <c:pt idx="74">
                  <c:v>2.65</c:v>
                </c:pt>
                <c:pt idx="75">
                  <c:v>2.65</c:v>
                </c:pt>
                <c:pt idx="76">
                  <c:v>2.65</c:v>
                </c:pt>
                <c:pt idx="77">
                  <c:v>2.65</c:v>
                </c:pt>
                <c:pt idx="78">
                  <c:v>2.65</c:v>
                </c:pt>
                <c:pt idx="79">
                  <c:v>2.65</c:v>
                </c:pt>
                <c:pt idx="80">
                  <c:v>2.65</c:v>
                </c:pt>
                <c:pt idx="81">
                  <c:v>2.65</c:v>
                </c:pt>
                <c:pt idx="82">
                  <c:v>2.65</c:v>
                </c:pt>
                <c:pt idx="83">
                  <c:v>2.65</c:v>
                </c:pt>
                <c:pt idx="84">
                  <c:v>3.4</c:v>
                </c:pt>
                <c:pt idx="85">
                  <c:v>3.4</c:v>
                </c:pt>
                <c:pt idx="86">
                  <c:v>3.4</c:v>
                </c:pt>
                <c:pt idx="87">
                  <c:v>3.4</c:v>
                </c:pt>
                <c:pt idx="88">
                  <c:v>3.4</c:v>
                </c:pt>
                <c:pt idx="89">
                  <c:v>3.4</c:v>
                </c:pt>
                <c:pt idx="90">
                  <c:v>3.4</c:v>
                </c:pt>
                <c:pt idx="91">
                  <c:v>3.4</c:v>
                </c:pt>
                <c:pt idx="92">
                  <c:v>3.4</c:v>
                </c:pt>
                <c:pt idx="93">
                  <c:v>3.4</c:v>
                </c:pt>
                <c:pt idx="94">
                  <c:v>3.4</c:v>
                </c:pt>
                <c:pt idx="95">
                  <c:v>3.4</c:v>
                </c:pt>
                <c:pt idx="96">
                  <c:v>3.4</c:v>
                </c:pt>
                <c:pt idx="97">
                  <c:v>3.4</c:v>
                </c:pt>
                <c:pt idx="98">
                  <c:v>3.4</c:v>
                </c:pt>
                <c:pt idx="99">
                  <c:v>3.4</c:v>
                </c:pt>
                <c:pt idx="100">
                  <c:v>3.4</c:v>
                </c:pt>
                <c:pt idx="101">
                  <c:v>3.4</c:v>
                </c:pt>
                <c:pt idx="102">
                  <c:v>3.4</c:v>
                </c:pt>
                <c:pt idx="103">
                  <c:v>3.4</c:v>
                </c:pt>
                <c:pt idx="104">
                  <c:v>3.4</c:v>
                </c:pt>
                <c:pt idx="105">
                  <c:v>3.4</c:v>
                </c:pt>
                <c:pt idx="106">
                  <c:v>3.4</c:v>
                </c:pt>
                <c:pt idx="107">
                  <c:v>3.4</c:v>
                </c:pt>
                <c:pt idx="108">
                  <c:v>3.4</c:v>
                </c:pt>
                <c:pt idx="109">
                  <c:v>3.4</c:v>
                </c:pt>
                <c:pt idx="110">
                  <c:v>3.4</c:v>
                </c:pt>
                <c:pt idx="111">
                  <c:v>3.4</c:v>
                </c:pt>
                <c:pt idx="112">
                  <c:v>3.4</c:v>
                </c:pt>
                <c:pt idx="113">
                  <c:v>4.1500000000000004</c:v>
                </c:pt>
                <c:pt idx="114">
                  <c:v>4.1500000000000004</c:v>
                </c:pt>
                <c:pt idx="115">
                  <c:v>4.1500000000000004</c:v>
                </c:pt>
                <c:pt idx="116">
                  <c:v>4.1500000000000004</c:v>
                </c:pt>
                <c:pt idx="117">
                  <c:v>4.1500000000000004</c:v>
                </c:pt>
                <c:pt idx="118">
                  <c:v>4.1500000000000004</c:v>
                </c:pt>
                <c:pt idx="119">
                  <c:v>4.1500000000000004</c:v>
                </c:pt>
                <c:pt idx="120">
                  <c:v>4.1500000000000004</c:v>
                </c:pt>
                <c:pt idx="121">
                  <c:v>4.1500000000000004</c:v>
                </c:pt>
                <c:pt idx="122">
                  <c:v>4.1500000000000004</c:v>
                </c:pt>
                <c:pt idx="123">
                  <c:v>4.1500000000000004</c:v>
                </c:pt>
                <c:pt idx="124">
                  <c:v>4.1500000000000004</c:v>
                </c:pt>
                <c:pt idx="125">
                  <c:v>4.1500000000000004</c:v>
                </c:pt>
                <c:pt idx="126">
                  <c:v>4.1500000000000004</c:v>
                </c:pt>
                <c:pt idx="127">
                  <c:v>4.1500000000000004</c:v>
                </c:pt>
                <c:pt idx="128">
                  <c:v>4.1500000000000004</c:v>
                </c:pt>
                <c:pt idx="129">
                  <c:v>4.1500000000000004</c:v>
                </c:pt>
                <c:pt idx="130">
                  <c:v>4.1500000000000004</c:v>
                </c:pt>
                <c:pt idx="131">
                  <c:v>4.1500000000000004</c:v>
                </c:pt>
                <c:pt idx="132">
                  <c:v>4.1500000000000004</c:v>
                </c:pt>
                <c:pt idx="133">
                  <c:v>4.1500000000000004</c:v>
                </c:pt>
                <c:pt idx="134">
                  <c:v>4.1500000000000004</c:v>
                </c:pt>
                <c:pt idx="135">
                  <c:v>4.1500000000000004</c:v>
                </c:pt>
                <c:pt idx="136">
                  <c:v>4.1500000000000004</c:v>
                </c:pt>
                <c:pt idx="137">
                  <c:v>4.1500000000000004</c:v>
                </c:pt>
                <c:pt idx="138">
                  <c:v>4.1500000000000004</c:v>
                </c:pt>
                <c:pt idx="139">
                  <c:v>4.1500000000000004</c:v>
                </c:pt>
                <c:pt idx="140">
                  <c:v>4.1500000000000004</c:v>
                </c:pt>
                <c:pt idx="141">
                  <c:v>4.1500000000000004</c:v>
                </c:pt>
                <c:pt idx="142">
                  <c:v>4.1500000000000004</c:v>
                </c:pt>
                <c:pt idx="143">
                  <c:v>4.1500000000000004</c:v>
                </c:pt>
                <c:pt idx="144">
                  <c:v>4.1500000000000004</c:v>
                </c:pt>
                <c:pt idx="145">
                  <c:v>4.1500000000000004</c:v>
                </c:pt>
                <c:pt idx="146">
                  <c:v>4.1500000000000004</c:v>
                </c:pt>
                <c:pt idx="147">
                  <c:v>4.1500000000000004</c:v>
                </c:pt>
                <c:pt idx="148">
                  <c:v>5.15</c:v>
                </c:pt>
                <c:pt idx="149">
                  <c:v>5.15</c:v>
                </c:pt>
                <c:pt idx="150">
                  <c:v>5.15</c:v>
                </c:pt>
                <c:pt idx="151">
                  <c:v>5.15</c:v>
                </c:pt>
                <c:pt idx="152">
                  <c:v>5.15</c:v>
                </c:pt>
                <c:pt idx="153">
                  <c:v>5.15</c:v>
                </c:pt>
                <c:pt idx="154">
                  <c:v>5.15</c:v>
                </c:pt>
                <c:pt idx="155">
                  <c:v>5.15</c:v>
                </c:pt>
                <c:pt idx="156">
                  <c:v>5.15</c:v>
                </c:pt>
                <c:pt idx="157">
                  <c:v>5.15</c:v>
                </c:pt>
                <c:pt idx="158">
                  <c:v>5.15</c:v>
                </c:pt>
                <c:pt idx="159">
                  <c:v>5.15</c:v>
                </c:pt>
                <c:pt idx="160">
                  <c:v>5.15</c:v>
                </c:pt>
                <c:pt idx="161">
                  <c:v>5.15</c:v>
                </c:pt>
                <c:pt idx="162">
                  <c:v>5.15</c:v>
                </c:pt>
                <c:pt idx="163">
                  <c:v>5.15</c:v>
                </c:pt>
                <c:pt idx="164">
                  <c:v>5.15</c:v>
                </c:pt>
                <c:pt idx="165">
                  <c:v>5.15</c:v>
                </c:pt>
                <c:pt idx="166">
                  <c:v>5.15</c:v>
                </c:pt>
                <c:pt idx="167">
                  <c:v>5.15</c:v>
                </c:pt>
                <c:pt idx="168">
                  <c:v>5.15</c:v>
                </c:pt>
                <c:pt idx="169">
                  <c:v>5.15</c:v>
                </c:pt>
                <c:pt idx="170">
                  <c:v>5.15</c:v>
                </c:pt>
                <c:pt idx="171">
                  <c:v>5.15</c:v>
                </c:pt>
                <c:pt idx="172">
                  <c:v>5.15</c:v>
                </c:pt>
                <c:pt idx="173">
                  <c:v>5.15</c:v>
                </c:pt>
                <c:pt idx="174">
                  <c:v>5.15</c:v>
                </c:pt>
                <c:pt idx="175">
                  <c:v>5.15</c:v>
                </c:pt>
                <c:pt idx="176">
                  <c:v>5.15</c:v>
                </c:pt>
                <c:pt idx="177">
                  <c:v>5.15</c:v>
                </c:pt>
                <c:pt idx="178">
                  <c:v>5.15</c:v>
                </c:pt>
                <c:pt idx="179">
                  <c:v>5.15</c:v>
                </c:pt>
                <c:pt idx="180">
                  <c:v>5.15</c:v>
                </c:pt>
                <c:pt idx="181">
                  <c:v>5.15</c:v>
                </c:pt>
                <c:pt idx="182">
                  <c:v>6.15</c:v>
                </c:pt>
                <c:pt idx="183">
                  <c:v>6.15</c:v>
                </c:pt>
                <c:pt idx="184">
                  <c:v>6.15</c:v>
                </c:pt>
                <c:pt idx="185">
                  <c:v>6.15</c:v>
                </c:pt>
                <c:pt idx="186">
                  <c:v>6.15</c:v>
                </c:pt>
                <c:pt idx="187">
                  <c:v>6.15</c:v>
                </c:pt>
                <c:pt idx="188">
                  <c:v>6.15</c:v>
                </c:pt>
                <c:pt idx="189">
                  <c:v>6.15</c:v>
                </c:pt>
                <c:pt idx="190">
                  <c:v>6.15</c:v>
                </c:pt>
                <c:pt idx="191">
                  <c:v>6.15</c:v>
                </c:pt>
                <c:pt idx="192">
                  <c:v>6.15</c:v>
                </c:pt>
                <c:pt idx="193">
                  <c:v>6.15</c:v>
                </c:pt>
                <c:pt idx="194">
                  <c:v>6.15</c:v>
                </c:pt>
                <c:pt idx="195">
                  <c:v>6.15</c:v>
                </c:pt>
                <c:pt idx="196">
                  <c:v>6.15</c:v>
                </c:pt>
                <c:pt idx="197">
                  <c:v>6.15</c:v>
                </c:pt>
                <c:pt idx="198">
                  <c:v>6.15</c:v>
                </c:pt>
                <c:pt idx="199">
                  <c:v>6.15</c:v>
                </c:pt>
                <c:pt idx="200">
                  <c:v>6.15</c:v>
                </c:pt>
                <c:pt idx="201">
                  <c:v>6.15</c:v>
                </c:pt>
                <c:pt idx="202">
                  <c:v>6.15</c:v>
                </c:pt>
                <c:pt idx="203">
                  <c:v>6.15</c:v>
                </c:pt>
                <c:pt idx="204">
                  <c:v>6.15</c:v>
                </c:pt>
                <c:pt idx="205">
                  <c:v>6.15</c:v>
                </c:pt>
                <c:pt idx="206">
                  <c:v>7.65</c:v>
                </c:pt>
                <c:pt idx="207">
                  <c:v>7.65</c:v>
                </c:pt>
                <c:pt idx="208">
                  <c:v>7.65</c:v>
                </c:pt>
                <c:pt idx="209">
                  <c:v>7.65</c:v>
                </c:pt>
                <c:pt idx="210">
                  <c:v>7.65</c:v>
                </c:pt>
                <c:pt idx="211">
                  <c:v>7.65</c:v>
                </c:pt>
                <c:pt idx="212">
                  <c:v>7.65</c:v>
                </c:pt>
                <c:pt idx="213">
                  <c:v>7.65</c:v>
                </c:pt>
                <c:pt idx="214">
                  <c:v>7.65</c:v>
                </c:pt>
                <c:pt idx="215">
                  <c:v>7.65</c:v>
                </c:pt>
                <c:pt idx="216">
                  <c:v>7.65</c:v>
                </c:pt>
                <c:pt idx="217">
                  <c:v>7.65</c:v>
                </c:pt>
                <c:pt idx="218">
                  <c:v>7.65</c:v>
                </c:pt>
                <c:pt idx="219">
                  <c:v>7.65</c:v>
                </c:pt>
                <c:pt idx="220">
                  <c:v>7.65</c:v>
                </c:pt>
                <c:pt idx="221">
                  <c:v>7.65</c:v>
                </c:pt>
                <c:pt idx="222">
                  <c:v>7.65</c:v>
                </c:pt>
                <c:pt idx="223">
                  <c:v>7.65</c:v>
                </c:pt>
                <c:pt idx="224">
                  <c:v>7.65</c:v>
                </c:pt>
                <c:pt idx="225">
                  <c:v>7.65</c:v>
                </c:pt>
                <c:pt idx="226">
                  <c:v>7.65</c:v>
                </c:pt>
                <c:pt idx="227">
                  <c:v>7.65</c:v>
                </c:pt>
                <c:pt idx="228">
                  <c:v>7.65</c:v>
                </c:pt>
                <c:pt idx="229">
                  <c:v>7.65</c:v>
                </c:pt>
                <c:pt idx="230">
                  <c:v>7.65</c:v>
                </c:pt>
                <c:pt idx="231">
                  <c:v>7.65</c:v>
                </c:pt>
                <c:pt idx="232">
                  <c:v>7.65</c:v>
                </c:pt>
                <c:pt idx="233">
                  <c:v>7.65</c:v>
                </c:pt>
                <c:pt idx="234">
                  <c:v>9.15</c:v>
                </c:pt>
                <c:pt idx="235">
                  <c:v>9.15</c:v>
                </c:pt>
                <c:pt idx="236">
                  <c:v>9.15</c:v>
                </c:pt>
                <c:pt idx="237">
                  <c:v>9.15</c:v>
                </c:pt>
                <c:pt idx="238">
                  <c:v>9.15</c:v>
                </c:pt>
                <c:pt idx="239">
                  <c:v>9.15</c:v>
                </c:pt>
                <c:pt idx="240">
                  <c:v>9.15</c:v>
                </c:pt>
                <c:pt idx="241">
                  <c:v>9.15</c:v>
                </c:pt>
                <c:pt idx="242">
                  <c:v>9.15</c:v>
                </c:pt>
                <c:pt idx="243">
                  <c:v>9.15</c:v>
                </c:pt>
                <c:pt idx="244">
                  <c:v>9.15</c:v>
                </c:pt>
                <c:pt idx="245">
                  <c:v>9.15</c:v>
                </c:pt>
                <c:pt idx="246">
                  <c:v>9.15</c:v>
                </c:pt>
                <c:pt idx="247">
                  <c:v>9.15</c:v>
                </c:pt>
                <c:pt idx="248">
                  <c:v>9.15</c:v>
                </c:pt>
                <c:pt idx="249">
                  <c:v>9.15</c:v>
                </c:pt>
                <c:pt idx="250">
                  <c:v>9.15</c:v>
                </c:pt>
                <c:pt idx="251">
                  <c:v>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0-408D-8404-07586C02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03368"/>
        <c:axId val="1306700416"/>
      </c:lineChart>
      <c:dateAx>
        <c:axId val="10686672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7055"/>
        <c:crosses val="autoZero"/>
        <c:auto val="1"/>
        <c:lblOffset val="100"/>
        <c:baseTimeUnit val="days"/>
      </c:dateAx>
      <c:valAx>
        <c:axId val="106867055"/>
        <c:scaling>
          <c:orientation val="minMax"/>
          <c:max val="10"/>
          <c:min val="-1"/>
        </c:scaling>
        <c:delete val="0"/>
        <c:axPos val="l"/>
        <c:numFmt formatCode="#,##0.0_ ;[Red]\-#,##0.0\ 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6727"/>
        <c:crosses val="autoZero"/>
        <c:crossBetween val="between"/>
      </c:valAx>
      <c:valAx>
        <c:axId val="1306700416"/>
        <c:scaling>
          <c:orientation val="minMax"/>
          <c:max val="10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_ ;[Red]\-#,##0.0\ 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6703368"/>
        <c:crosses val="max"/>
        <c:crossBetween val="between"/>
        <c:minorUnit val="1"/>
      </c:valAx>
      <c:dateAx>
        <c:axId val="13067033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06700416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3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2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accent3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511811024" right="0.511811024" top="0.78740157499999996" bottom="0.78740157499999996" header="0.31496062000000002" footer="0.31496062000000002"/>
  <pageSetup paperSize="9" orientation="landscape" r:id="rId1"/>
  <headerFooter>
    <oddHeader>&amp;R&amp;"Calibri"&amp;10&amp;K000000#interna&amp;1#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0.0022</cdr:x>
      <cdr:y>0.04409</cdr:y>
    </cdr:from>
    <cdr:to>
      <cdr:x>0.06374</cdr:x>
      <cdr:y>0.08995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9068" y="238116"/>
          <a:ext cx="533381" cy="247675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chemeClr val="bg1"/>
              </a:solidFill>
            </a:rPr>
            <a:t>Retorno</a:t>
          </a:r>
        </a:p>
      </cdr:txBody>
    </cdr:sp>
  </cdr:relSizeAnchor>
  <cdr:relSizeAnchor xmlns:cdr="http://schemas.openxmlformats.org/drawingml/2006/chartDrawing">
    <cdr:from>
      <cdr:x>0.95385</cdr:x>
      <cdr:y>0.04903</cdr:y>
    </cdr:from>
    <cdr:to>
      <cdr:x>1</cdr:x>
      <cdr:y>0.09489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9186333" y="294216"/>
          <a:ext cx="444500" cy="275167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050" b="1">
              <a:solidFill>
                <a:schemeClr val="bg1"/>
              </a:solidFill>
            </a:rPr>
            <a:t>Taxa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erna\Fl&#225;vio%20Mattos\Curva%20CD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PU LF CDB"/>
      <sheetName val="GRÁFICO PROJEÇÃO TMS"/>
      <sheetName val="SPREAD"/>
      <sheetName val="Plan1"/>
      <sheetName val="CDI"/>
      <sheetName val="FERIADOS"/>
      <sheetName val="Dias úteis"/>
      <sheetName val="#REF"/>
      <sheetName val="Curva CDI"/>
    </sheetNames>
    <sheetDataSet>
      <sheetData sheetId="0"/>
      <sheetData sheetId="1" refreshError="1"/>
      <sheetData sheetId="2" refreshError="1"/>
      <sheetData sheetId="3"/>
      <sheetData sheetId="4">
        <row r="1">
          <cell r="A1" t="str">
            <v>CÁLCULO PARIDADE DAS LFT e LFT-B</v>
          </cell>
        </row>
      </sheetData>
      <sheetData sheetId="5">
        <row r="2">
          <cell r="A2">
            <v>33970</v>
          </cell>
        </row>
        <row r="3">
          <cell r="A3">
            <v>34080</v>
          </cell>
        </row>
        <row r="4">
          <cell r="A4">
            <v>34090</v>
          </cell>
        </row>
        <row r="5">
          <cell r="A5">
            <v>34219</v>
          </cell>
        </row>
        <row r="6">
          <cell r="A6">
            <v>34254</v>
          </cell>
        </row>
        <row r="7">
          <cell r="A7">
            <v>34275</v>
          </cell>
        </row>
        <row r="8">
          <cell r="A8">
            <v>34288</v>
          </cell>
        </row>
        <row r="9">
          <cell r="A9">
            <v>34328</v>
          </cell>
        </row>
        <row r="10">
          <cell r="A10">
            <v>34334</v>
          </cell>
        </row>
        <row r="11">
          <cell r="A11">
            <v>34335</v>
          </cell>
        </row>
        <row r="12">
          <cell r="A12">
            <v>34379</v>
          </cell>
        </row>
        <row r="13">
          <cell r="A13">
            <v>34380</v>
          </cell>
        </row>
        <row r="14">
          <cell r="A14">
            <v>34424</v>
          </cell>
        </row>
        <row r="15">
          <cell r="A15">
            <v>34425</v>
          </cell>
        </row>
        <row r="16">
          <cell r="A16">
            <v>34445</v>
          </cell>
        </row>
        <row r="17">
          <cell r="A17">
            <v>34455</v>
          </cell>
        </row>
        <row r="18">
          <cell r="A18">
            <v>34487</v>
          </cell>
        </row>
        <row r="19">
          <cell r="A19">
            <v>34584</v>
          </cell>
        </row>
        <row r="20">
          <cell r="A20">
            <v>34610</v>
          </cell>
        </row>
        <row r="21">
          <cell r="A21">
            <v>34619</v>
          </cell>
        </row>
        <row r="22">
          <cell r="A22">
            <v>34640</v>
          </cell>
        </row>
        <row r="23">
          <cell r="A23">
            <v>34653</v>
          </cell>
        </row>
        <row r="24">
          <cell r="A24">
            <v>34693</v>
          </cell>
        </row>
        <row r="25">
          <cell r="A25">
            <v>34700</v>
          </cell>
        </row>
        <row r="26">
          <cell r="A26">
            <v>34757</v>
          </cell>
        </row>
        <row r="27">
          <cell r="A27">
            <v>34758</v>
          </cell>
        </row>
        <row r="28">
          <cell r="A28">
            <v>34802</v>
          </cell>
        </row>
        <row r="29">
          <cell r="A29">
            <v>34803</v>
          </cell>
        </row>
        <row r="30">
          <cell r="A30">
            <v>34810</v>
          </cell>
        </row>
        <row r="31">
          <cell r="A31">
            <v>34820</v>
          </cell>
        </row>
        <row r="32">
          <cell r="A32">
            <v>34865</v>
          </cell>
        </row>
        <row r="33">
          <cell r="A33">
            <v>34949</v>
          </cell>
        </row>
        <row r="34">
          <cell r="A34">
            <v>34984</v>
          </cell>
        </row>
        <row r="35">
          <cell r="A35">
            <v>35005</v>
          </cell>
        </row>
        <row r="36">
          <cell r="A36">
            <v>35018</v>
          </cell>
        </row>
        <row r="37">
          <cell r="A37">
            <v>35058</v>
          </cell>
        </row>
        <row r="38">
          <cell r="A38">
            <v>35065</v>
          </cell>
        </row>
        <row r="39">
          <cell r="A39">
            <v>35114</v>
          </cell>
        </row>
        <row r="40">
          <cell r="A40">
            <v>35115</v>
          </cell>
        </row>
        <row r="41">
          <cell r="A41">
            <v>35159</v>
          </cell>
        </row>
        <row r="42">
          <cell r="A42">
            <v>35160</v>
          </cell>
        </row>
        <row r="43">
          <cell r="A43">
            <v>35176</v>
          </cell>
        </row>
        <row r="44">
          <cell r="A44">
            <v>35186</v>
          </cell>
        </row>
        <row r="45">
          <cell r="A45">
            <v>35222</v>
          </cell>
        </row>
        <row r="46">
          <cell r="A46">
            <v>35315</v>
          </cell>
        </row>
        <row r="47">
          <cell r="A47">
            <v>35341</v>
          </cell>
        </row>
        <row r="48">
          <cell r="A48">
            <v>35350</v>
          </cell>
        </row>
        <row r="49">
          <cell r="A49">
            <v>35371</v>
          </cell>
        </row>
        <row r="50">
          <cell r="A50">
            <v>35384</v>
          </cell>
        </row>
        <row r="51">
          <cell r="A51">
            <v>35424</v>
          </cell>
        </row>
        <row r="52">
          <cell r="A52">
            <v>35431</v>
          </cell>
        </row>
        <row r="53">
          <cell r="A53">
            <v>35471</v>
          </cell>
        </row>
        <row r="54">
          <cell r="A54">
            <v>35472</v>
          </cell>
        </row>
        <row r="55">
          <cell r="A55">
            <v>35516</v>
          </cell>
        </row>
        <row r="56">
          <cell r="A56">
            <v>35517</v>
          </cell>
        </row>
        <row r="57">
          <cell r="A57">
            <v>35541</v>
          </cell>
        </row>
        <row r="58">
          <cell r="A58">
            <v>35551</v>
          </cell>
        </row>
        <row r="59">
          <cell r="A59">
            <v>35579</v>
          </cell>
        </row>
        <row r="60">
          <cell r="A60">
            <v>35680</v>
          </cell>
        </row>
        <row r="61">
          <cell r="A61">
            <v>35715</v>
          </cell>
        </row>
        <row r="62">
          <cell r="A62">
            <v>35736</v>
          </cell>
        </row>
        <row r="63">
          <cell r="A63">
            <v>35749</v>
          </cell>
        </row>
        <row r="64">
          <cell r="A64">
            <v>35789</v>
          </cell>
        </row>
        <row r="65">
          <cell r="A65">
            <v>35796</v>
          </cell>
        </row>
        <row r="66">
          <cell r="A66">
            <v>35849</v>
          </cell>
        </row>
        <row r="67">
          <cell r="A67">
            <v>35850</v>
          </cell>
        </row>
        <row r="68">
          <cell r="A68">
            <v>35894</v>
          </cell>
        </row>
        <row r="69">
          <cell r="A69">
            <v>35895</v>
          </cell>
        </row>
        <row r="70">
          <cell r="A70">
            <v>35906</v>
          </cell>
        </row>
        <row r="71">
          <cell r="A71">
            <v>35916</v>
          </cell>
        </row>
        <row r="72">
          <cell r="A72">
            <v>35957</v>
          </cell>
        </row>
        <row r="73">
          <cell r="A73">
            <v>36045</v>
          </cell>
        </row>
        <row r="74">
          <cell r="A74">
            <v>36080</v>
          </cell>
        </row>
        <row r="75">
          <cell r="A75">
            <v>36101</v>
          </cell>
        </row>
        <row r="76">
          <cell r="A76">
            <v>36114</v>
          </cell>
        </row>
        <row r="77">
          <cell r="A77">
            <v>36154</v>
          </cell>
        </row>
        <row r="78">
          <cell r="A78">
            <v>36161</v>
          </cell>
        </row>
        <row r="79">
          <cell r="A79">
            <v>36206</v>
          </cell>
        </row>
        <row r="80">
          <cell r="A80">
            <v>36207</v>
          </cell>
        </row>
        <row r="81">
          <cell r="A81">
            <v>36251</v>
          </cell>
        </row>
        <row r="82">
          <cell r="A82">
            <v>36252</v>
          </cell>
        </row>
        <row r="83">
          <cell r="A83">
            <v>36271</v>
          </cell>
        </row>
        <row r="84">
          <cell r="A84">
            <v>36281</v>
          </cell>
        </row>
        <row r="85">
          <cell r="A85">
            <v>36314</v>
          </cell>
        </row>
        <row r="86">
          <cell r="A86">
            <v>36410</v>
          </cell>
        </row>
        <row r="87">
          <cell r="A87">
            <v>36445</v>
          </cell>
        </row>
        <row r="88">
          <cell r="A88">
            <v>36466</v>
          </cell>
        </row>
        <row r="89">
          <cell r="A89">
            <v>36479</v>
          </cell>
        </row>
        <row r="90">
          <cell r="A90">
            <v>36519</v>
          </cell>
        </row>
        <row r="91">
          <cell r="A91">
            <v>36526</v>
          </cell>
        </row>
        <row r="92">
          <cell r="A92">
            <v>36591</v>
          </cell>
        </row>
        <row r="93">
          <cell r="A93">
            <v>36592</v>
          </cell>
        </row>
        <row r="94">
          <cell r="A94">
            <v>36637</v>
          </cell>
        </row>
        <row r="95">
          <cell r="A95">
            <v>36647</v>
          </cell>
        </row>
        <row r="96">
          <cell r="A96">
            <v>36699</v>
          </cell>
        </row>
        <row r="97">
          <cell r="A97">
            <v>36776</v>
          </cell>
        </row>
        <row r="98">
          <cell r="A98">
            <v>36811</v>
          </cell>
        </row>
        <row r="99">
          <cell r="A99">
            <v>36832</v>
          </cell>
        </row>
        <row r="100">
          <cell r="A100">
            <v>36845</v>
          </cell>
        </row>
        <row r="101">
          <cell r="A101">
            <v>36885</v>
          </cell>
        </row>
        <row r="102">
          <cell r="A102">
            <v>36892</v>
          </cell>
        </row>
        <row r="103">
          <cell r="A103">
            <v>36948</v>
          </cell>
        </row>
        <row r="104">
          <cell r="A104">
            <v>36949</v>
          </cell>
        </row>
        <row r="105">
          <cell r="A105">
            <v>36994</v>
          </cell>
        </row>
        <row r="106">
          <cell r="A106">
            <v>37002</v>
          </cell>
        </row>
        <row r="107">
          <cell r="A107">
            <v>37012</v>
          </cell>
        </row>
        <row r="108">
          <cell r="A108">
            <v>37056</v>
          </cell>
        </row>
        <row r="109">
          <cell r="A109">
            <v>37141</v>
          </cell>
        </row>
        <row r="110">
          <cell r="A110">
            <v>37176</v>
          </cell>
        </row>
        <row r="111">
          <cell r="A111">
            <v>37197</v>
          </cell>
        </row>
        <row r="112">
          <cell r="A112">
            <v>37210</v>
          </cell>
        </row>
        <row r="113">
          <cell r="A113">
            <v>37250</v>
          </cell>
        </row>
        <row r="114">
          <cell r="A114">
            <v>37257</v>
          </cell>
        </row>
        <row r="115">
          <cell r="A115">
            <v>37298</v>
          </cell>
        </row>
        <row r="116">
          <cell r="A116">
            <v>37299</v>
          </cell>
        </row>
        <row r="117">
          <cell r="A117">
            <v>37344</v>
          </cell>
        </row>
        <row r="118">
          <cell r="A118">
            <v>37367</v>
          </cell>
        </row>
        <row r="119">
          <cell r="A119">
            <v>37377</v>
          </cell>
        </row>
        <row r="120">
          <cell r="A120">
            <v>37406</v>
          </cell>
        </row>
        <row r="121">
          <cell r="A121">
            <v>37506</v>
          </cell>
        </row>
        <row r="122">
          <cell r="A122">
            <v>37541</v>
          </cell>
        </row>
        <row r="123">
          <cell r="A123">
            <v>37562</v>
          </cell>
        </row>
        <row r="124">
          <cell r="A124">
            <v>37575</v>
          </cell>
        </row>
        <row r="125">
          <cell r="A125">
            <v>37615</v>
          </cell>
        </row>
        <row r="126">
          <cell r="A126">
            <v>37622</v>
          </cell>
        </row>
        <row r="127">
          <cell r="A127">
            <v>37683</v>
          </cell>
        </row>
        <row r="128">
          <cell r="A128">
            <v>37684</v>
          </cell>
        </row>
        <row r="129">
          <cell r="A129">
            <v>37729</v>
          </cell>
        </row>
        <row r="130">
          <cell r="A130">
            <v>37732</v>
          </cell>
        </row>
        <row r="131">
          <cell r="A131">
            <v>37742</v>
          </cell>
        </row>
        <row r="132">
          <cell r="A132">
            <v>37791</v>
          </cell>
        </row>
        <row r="133">
          <cell r="A133">
            <v>37871</v>
          </cell>
        </row>
        <row r="134">
          <cell r="A134">
            <v>37906</v>
          </cell>
        </row>
        <row r="135">
          <cell r="A135">
            <v>37927</v>
          </cell>
        </row>
        <row r="136">
          <cell r="A136">
            <v>37940</v>
          </cell>
        </row>
        <row r="137">
          <cell r="A137">
            <v>37980</v>
          </cell>
        </row>
        <row r="138">
          <cell r="A138">
            <v>37987</v>
          </cell>
        </row>
        <row r="139">
          <cell r="A139">
            <v>38040</v>
          </cell>
        </row>
        <row r="140">
          <cell r="A140">
            <v>38041</v>
          </cell>
        </row>
        <row r="141">
          <cell r="A141">
            <v>38086</v>
          </cell>
        </row>
        <row r="142">
          <cell r="A142">
            <v>38098</v>
          </cell>
        </row>
        <row r="143">
          <cell r="A143">
            <v>38108</v>
          </cell>
        </row>
        <row r="144">
          <cell r="A144">
            <v>38148</v>
          </cell>
        </row>
        <row r="145">
          <cell r="A145">
            <v>38237</v>
          </cell>
        </row>
        <row r="146">
          <cell r="A146">
            <v>38272</v>
          </cell>
        </row>
        <row r="147">
          <cell r="A147">
            <v>38293</v>
          </cell>
        </row>
        <row r="148">
          <cell r="A148">
            <v>38306</v>
          </cell>
        </row>
        <row r="149">
          <cell r="A149">
            <v>38346</v>
          </cell>
        </row>
        <row r="150">
          <cell r="A150">
            <v>38353</v>
          </cell>
        </row>
        <row r="151">
          <cell r="A151">
            <v>38390</v>
          </cell>
        </row>
        <row r="152">
          <cell r="A152">
            <v>38391</v>
          </cell>
        </row>
        <row r="153">
          <cell r="A153">
            <v>38436</v>
          </cell>
        </row>
        <row r="154">
          <cell r="A154">
            <v>38463</v>
          </cell>
        </row>
        <row r="155">
          <cell r="A155">
            <v>38473</v>
          </cell>
        </row>
        <row r="156">
          <cell r="A156">
            <v>38498</v>
          </cell>
        </row>
        <row r="157">
          <cell r="A157">
            <v>38602</v>
          </cell>
        </row>
        <row r="158">
          <cell r="A158">
            <v>38637</v>
          </cell>
        </row>
        <row r="159">
          <cell r="A159">
            <v>38658</v>
          </cell>
        </row>
        <row r="160">
          <cell r="A160">
            <v>38671</v>
          </cell>
        </row>
        <row r="161">
          <cell r="A161">
            <v>38711</v>
          </cell>
        </row>
        <row r="162">
          <cell r="A162">
            <v>38718</v>
          </cell>
        </row>
        <row r="163">
          <cell r="A163">
            <v>38775</v>
          </cell>
        </row>
        <row r="164">
          <cell r="A164">
            <v>38776</v>
          </cell>
        </row>
        <row r="165">
          <cell r="A165">
            <v>38821</v>
          </cell>
        </row>
        <row r="166">
          <cell r="A166">
            <v>38828</v>
          </cell>
        </row>
        <row r="167">
          <cell r="A167">
            <v>38838</v>
          </cell>
        </row>
        <row r="168">
          <cell r="A168">
            <v>38883</v>
          </cell>
        </row>
        <row r="169">
          <cell r="A169">
            <v>38967</v>
          </cell>
        </row>
        <row r="170">
          <cell r="A170">
            <v>39002</v>
          </cell>
        </row>
        <row r="171">
          <cell r="A171">
            <v>39023</v>
          </cell>
        </row>
        <row r="172">
          <cell r="A172">
            <v>39036</v>
          </cell>
        </row>
        <row r="173">
          <cell r="A173">
            <v>39076</v>
          </cell>
        </row>
        <row r="174">
          <cell r="A174">
            <v>39083</v>
          </cell>
        </row>
        <row r="175">
          <cell r="A175">
            <v>39132</v>
          </cell>
        </row>
        <row r="176">
          <cell r="A176">
            <v>39133</v>
          </cell>
        </row>
        <row r="177">
          <cell r="A177">
            <v>39178</v>
          </cell>
        </row>
        <row r="178">
          <cell r="A178">
            <v>39193</v>
          </cell>
        </row>
        <row r="179">
          <cell r="A179">
            <v>39203</v>
          </cell>
        </row>
        <row r="180">
          <cell r="A180">
            <v>39240</v>
          </cell>
        </row>
        <row r="181">
          <cell r="A181">
            <v>39332</v>
          </cell>
        </row>
        <row r="182">
          <cell r="A182">
            <v>39367</v>
          </cell>
        </row>
        <row r="183">
          <cell r="A183">
            <v>39388</v>
          </cell>
        </row>
        <row r="184">
          <cell r="A184">
            <v>39401</v>
          </cell>
        </row>
        <row r="185">
          <cell r="A185">
            <v>39441</v>
          </cell>
        </row>
        <row r="186">
          <cell r="A186">
            <v>39448</v>
          </cell>
        </row>
        <row r="187">
          <cell r="A187">
            <v>39482</v>
          </cell>
        </row>
        <row r="188">
          <cell r="A188">
            <v>39483</v>
          </cell>
        </row>
        <row r="189">
          <cell r="A189">
            <v>39528</v>
          </cell>
        </row>
        <row r="190">
          <cell r="A190">
            <v>39559</v>
          </cell>
        </row>
        <row r="191">
          <cell r="A191">
            <v>39569</v>
          </cell>
        </row>
        <row r="192">
          <cell r="A192">
            <v>39590</v>
          </cell>
        </row>
        <row r="193">
          <cell r="A193">
            <v>39698</v>
          </cell>
        </row>
        <row r="194">
          <cell r="A194">
            <v>39733</v>
          </cell>
        </row>
        <row r="195">
          <cell r="A195">
            <v>39754</v>
          </cell>
        </row>
        <row r="196">
          <cell r="A196">
            <v>39767</v>
          </cell>
        </row>
        <row r="197">
          <cell r="A197">
            <v>39807</v>
          </cell>
        </row>
        <row r="198">
          <cell r="A198">
            <v>39814</v>
          </cell>
        </row>
        <row r="199">
          <cell r="A199">
            <v>39867</v>
          </cell>
        </row>
        <row r="200">
          <cell r="A200">
            <v>39868</v>
          </cell>
        </row>
        <row r="201">
          <cell r="A201">
            <v>39913</v>
          </cell>
        </row>
        <row r="202">
          <cell r="A202">
            <v>39924</v>
          </cell>
        </row>
        <row r="203">
          <cell r="A203">
            <v>39934</v>
          </cell>
        </row>
        <row r="204">
          <cell r="A204">
            <v>39975</v>
          </cell>
        </row>
        <row r="205">
          <cell r="A205">
            <v>40063</v>
          </cell>
        </row>
        <row r="206">
          <cell r="A206">
            <v>40098</v>
          </cell>
        </row>
        <row r="207">
          <cell r="A207">
            <v>40119</v>
          </cell>
        </row>
        <row r="208">
          <cell r="A208">
            <v>40132</v>
          </cell>
        </row>
        <row r="209">
          <cell r="A209">
            <v>40172</v>
          </cell>
        </row>
        <row r="210">
          <cell r="A210">
            <v>40179</v>
          </cell>
        </row>
        <row r="211">
          <cell r="A211">
            <v>40224</v>
          </cell>
        </row>
        <row r="212">
          <cell r="A212">
            <v>40225</v>
          </cell>
        </row>
        <row r="213">
          <cell r="A213">
            <v>40270</v>
          </cell>
        </row>
        <row r="214">
          <cell r="A214">
            <v>40289</v>
          </cell>
        </row>
        <row r="215">
          <cell r="A215">
            <v>40299</v>
          </cell>
        </row>
        <row r="216">
          <cell r="A216">
            <v>40332</v>
          </cell>
        </row>
        <row r="217">
          <cell r="A217">
            <v>40428</v>
          </cell>
        </row>
        <row r="218">
          <cell r="A218">
            <v>40463</v>
          </cell>
        </row>
        <row r="219">
          <cell r="A219">
            <v>40484</v>
          </cell>
        </row>
        <row r="220">
          <cell r="A220">
            <v>40497</v>
          </cell>
        </row>
        <row r="221">
          <cell r="A221">
            <v>40537</v>
          </cell>
        </row>
        <row r="222">
          <cell r="A222">
            <v>40544</v>
          </cell>
        </row>
        <row r="223">
          <cell r="A223">
            <v>40609</v>
          </cell>
        </row>
        <row r="224">
          <cell r="A224">
            <v>40610</v>
          </cell>
        </row>
        <row r="225">
          <cell r="A225">
            <v>40654</v>
          </cell>
        </row>
        <row r="226">
          <cell r="A226">
            <v>40655</v>
          </cell>
        </row>
        <row r="227">
          <cell r="A227">
            <v>40664</v>
          </cell>
        </row>
        <row r="228">
          <cell r="A228">
            <v>40717</v>
          </cell>
        </row>
        <row r="229">
          <cell r="A229">
            <v>40793</v>
          </cell>
        </row>
        <row r="230">
          <cell r="A230">
            <v>40828</v>
          </cell>
        </row>
        <row r="231">
          <cell r="A231">
            <v>40849</v>
          </cell>
        </row>
        <row r="232">
          <cell r="A232">
            <v>40862</v>
          </cell>
        </row>
        <row r="233">
          <cell r="A233">
            <v>40902</v>
          </cell>
        </row>
        <row r="234">
          <cell r="A234">
            <v>40909</v>
          </cell>
        </row>
        <row r="235">
          <cell r="A235">
            <v>40959</v>
          </cell>
        </row>
        <row r="236">
          <cell r="A236">
            <v>40960</v>
          </cell>
        </row>
        <row r="237">
          <cell r="A237">
            <v>41005</v>
          </cell>
        </row>
        <row r="238">
          <cell r="A238">
            <v>41020</v>
          </cell>
        </row>
        <row r="239">
          <cell r="A239">
            <v>41030</v>
          </cell>
        </row>
        <row r="240">
          <cell r="A240">
            <v>41067</v>
          </cell>
        </row>
        <row r="241">
          <cell r="A241">
            <v>41159</v>
          </cell>
        </row>
        <row r="242">
          <cell r="A242">
            <v>41194</v>
          </cell>
        </row>
        <row r="243">
          <cell r="A243">
            <v>41215</v>
          </cell>
        </row>
        <row r="244">
          <cell r="A244">
            <v>41228</v>
          </cell>
        </row>
        <row r="245">
          <cell r="A245">
            <v>41268</v>
          </cell>
        </row>
        <row r="246">
          <cell r="A246">
            <v>41275</v>
          </cell>
        </row>
        <row r="247">
          <cell r="A247">
            <v>41316</v>
          </cell>
        </row>
        <row r="248">
          <cell r="A248">
            <v>41317</v>
          </cell>
        </row>
        <row r="249">
          <cell r="A249">
            <v>41362</v>
          </cell>
        </row>
        <row r="250">
          <cell r="A250">
            <v>41385</v>
          </cell>
        </row>
        <row r="251">
          <cell r="A251">
            <v>41395</v>
          </cell>
        </row>
        <row r="252">
          <cell r="A252">
            <v>41424</v>
          </cell>
        </row>
        <row r="253">
          <cell r="A253">
            <v>41524</v>
          </cell>
        </row>
        <row r="254">
          <cell r="A254">
            <v>41559</v>
          </cell>
        </row>
        <row r="255">
          <cell r="A255">
            <v>41580</v>
          </cell>
        </row>
        <row r="256">
          <cell r="A256">
            <v>41593</v>
          </cell>
        </row>
        <row r="257">
          <cell r="A257">
            <v>41633</v>
          </cell>
        </row>
        <row r="258">
          <cell r="A258">
            <v>41640</v>
          </cell>
        </row>
        <row r="259">
          <cell r="A259">
            <v>41701</v>
          </cell>
        </row>
        <row r="260">
          <cell r="A260">
            <v>41702</v>
          </cell>
        </row>
        <row r="261">
          <cell r="A261">
            <v>41747</v>
          </cell>
        </row>
        <row r="262">
          <cell r="A262">
            <v>41750</v>
          </cell>
        </row>
        <row r="263">
          <cell r="A263">
            <v>41760</v>
          </cell>
        </row>
        <row r="264">
          <cell r="A264">
            <v>41809</v>
          </cell>
        </row>
        <row r="265">
          <cell r="A265">
            <v>41889</v>
          </cell>
        </row>
        <row r="266">
          <cell r="A266">
            <v>41924</v>
          </cell>
        </row>
        <row r="267">
          <cell r="A267">
            <v>41945</v>
          </cell>
        </row>
        <row r="268">
          <cell r="A268">
            <v>41958</v>
          </cell>
        </row>
        <row r="269">
          <cell r="A269">
            <v>41998</v>
          </cell>
        </row>
        <row r="270">
          <cell r="A270">
            <v>42005</v>
          </cell>
        </row>
        <row r="271">
          <cell r="A271">
            <v>42051</v>
          </cell>
        </row>
        <row r="272">
          <cell r="A272">
            <v>42052</v>
          </cell>
        </row>
        <row r="273">
          <cell r="A273">
            <v>42097</v>
          </cell>
        </row>
        <row r="274">
          <cell r="A274">
            <v>42115</v>
          </cell>
        </row>
        <row r="275">
          <cell r="A275">
            <v>42125</v>
          </cell>
        </row>
        <row r="276">
          <cell r="A276">
            <v>42159</v>
          </cell>
        </row>
        <row r="277">
          <cell r="A277">
            <v>42254</v>
          </cell>
        </row>
        <row r="278">
          <cell r="A278">
            <v>42289</v>
          </cell>
        </row>
        <row r="279">
          <cell r="A279">
            <v>42310</v>
          </cell>
        </row>
        <row r="280">
          <cell r="A280">
            <v>42323</v>
          </cell>
        </row>
        <row r="281">
          <cell r="A281">
            <v>42363</v>
          </cell>
        </row>
        <row r="282">
          <cell r="A282">
            <v>42370</v>
          </cell>
        </row>
        <row r="283">
          <cell r="A283">
            <v>42408</v>
          </cell>
        </row>
        <row r="284">
          <cell r="A284">
            <v>42409</v>
          </cell>
        </row>
        <row r="285">
          <cell r="A285">
            <v>42454</v>
          </cell>
        </row>
        <row r="286">
          <cell r="A286">
            <v>42481</v>
          </cell>
        </row>
        <row r="287">
          <cell r="A287">
            <v>42491</v>
          </cell>
        </row>
        <row r="288">
          <cell r="A288">
            <v>42516</v>
          </cell>
        </row>
        <row r="289">
          <cell r="A289">
            <v>42620</v>
          </cell>
        </row>
        <row r="290">
          <cell r="A290">
            <v>42655</v>
          </cell>
        </row>
        <row r="291">
          <cell r="A291">
            <v>42676</v>
          </cell>
        </row>
        <row r="292">
          <cell r="A292">
            <v>42689</v>
          </cell>
        </row>
        <row r="293">
          <cell r="A293">
            <v>42729</v>
          </cell>
        </row>
        <row r="294">
          <cell r="A294">
            <v>42736</v>
          </cell>
        </row>
        <row r="295">
          <cell r="A295">
            <v>42793</v>
          </cell>
        </row>
        <row r="296">
          <cell r="A296">
            <v>42794</v>
          </cell>
        </row>
        <row r="297">
          <cell r="A297">
            <v>42839</v>
          </cell>
        </row>
        <row r="298">
          <cell r="A298">
            <v>42846</v>
          </cell>
        </row>
        <row r="299">
          <cell r="A299">
            <v>42856</v>
          </cell>
        </row>
        <row r="300">
          <cell r="A300">
            <v>42901</v>
          </cell>
        </row>
        <row r="301">
          <cell r="A301">
            <v>42985</v>
          </cell>
        </row>
        <row r="302">
          <cell r="A302">
            <v>43020</v>
          </cell>
        </row>
        <row r="303">
          <cell r="A303">
            <v>43041</v>
          </cell>
        </row>
        <row r="304">
          <cell r="A304">
            <v>43054</v>
          </cell>
        </row>
        <row r="305">
          <cell r="A305">
            <v>43094</v>
          </cell>
        </row>
        <row r="306">
          <cell r="A306">
            <v>43101</v>
          </cell>
        </row>
        <row r="307">
          <cell r="A307">
            <v>43143</v>
          </cell>
        </row>
        <row r="308">
          <cell r="A308">
            <v>43144</v>
          </cell>
        </row>
        <row r="309">
          <cell r="A309">
            <v>43189</v>
          </cell>
        </row>
        <row r="310">
          <cell r="A310">
            <v>43211</v>
          </cell>
        </row>
        <row r="311">
          <cell r="A311">
            <v>43221</v>
          </cell>
        </row>
        <row r="312">
          <cell r="A312">
            <v>43251</v>
          </cell>
        </row>
        <row r="313">
          <cell r="A313">
            <v>43350</v>
          </cell>
        </row>
        <row r="314">
          <cell r="A314">
            <v>43385</v>
          </cell>
        </row>
        <row r="315">
          <cell r="A315">
            <v>43406</v>
          </cell>
        </row>
        <row r="316">
          <cell r="A316">
            <v>43419</v>
          </cell>
        </row>
        <row r="317">
          <cell r="A317">
            <v>43459</v>
          </cell>
        </row>
        <row r="318">
          <cell r="A318">
            <v>43466</v>
          </cell>
        </row>
        <row r="319">
          <cell r="A319">
            <v>43528</v>
          </cell>
        </row>
        <row r="320">
          <cell r="A320">
            <v>43529</v>
          </cell>
        </row>
        <row r="321">
          <cell r="A321">
            <v>43574</v>
          </cell>
        </row>
        <row r="322">
          <cell r="A322">
            <v>43576</v>
          </cell>
        </row>
        <row r="323">
          <cell r="A323">
            <v>43586</v>
          </cell>
        </row>
        <row r="324">
          <cell r="A324">
            <v>43636</v>
          </cell>
        </row>
        <row r="325">
          <cell r="A325">
            <v>43715</v>
          </cell>
        </row>
        <row r="326">
          <cell r="A326">
            <v>43750</v>
          </cell>
        </row>
        <row r="327">
          <cell r="A327">
            <v>43771</v>
          </cell>
        </row>
        <row r="328">
          <cell r="A328">
            <v>43784</v>
          </cell>
        </row>
        <row r="329">
          <cell r="A329">
            <v>43824</v>
          </cell>
        </row>
        <row r="330">
          <cell r="A330">
            <v>43831</v>
          </cell>
        </row>
        <row r="331">
          <cell r="A331">
            <v>43885</v>
          </cell>
        </row>
        <row r="332">
          <cell r="A332">
            <v>43886</v>
          </cell>
        </row>
        <row r="333">
          <cell r="A333">
            <v>43931</v>
          </cell>
        </row>
        <row r="334">
          <cell r="A334">
            <v>43942</v>
          </cell>
        </row>
        <row r="335">
          <cell r="A335">
            <v>43952</v>
          </cell>
        </row>
        <row r="336">
          <cell r="A336">
            <v>43993</v>
          </cell>
        </row>
        <row r="337">
          <cell r="A337">
            <v>44081</v>
          </cell>
        </row>
        <row r="338">
          <cell r="A338">
            <v>44116</v>
          </cell>
        </row>
        <row r="339">
          <cell r="A339">
            <v>44137</v>
          </cell>
        </row>
        <row r="340">
          <cell r="A340">
            <v>44150</v>
          </cell>
        </row>
        <row r="341">
          <cell r="A341">
            <v>44190</v>
          </cell>
        </row>
        <row r="342">
          <cell r="A342">
            <v>44197</v>
          </cell>
        </row>
        <row r="343">
          <cell r="A343">
            <v>44242</v>
          </cell>
        </row>
        <row r="344">
          <cell r="A344">
            <v>44243</v>
          </cell>
        </row>
        <row r="345">
          <cell r="A345">
            <v>44288</v>
          </cell>
        </row>
        <row r="346">
          <cell r="A346">
            <v>44307</v>
          </cell>
        </row>
        <row r="347">
          <cell r="A347">
            <v>44317</v>
          </cell>
        </row>
        <row r="348">
          <cell r="A348">
            <v>44350</v>
          </cell>
        </row>
        <row r="349">
          <cell r="A349">
            <v>44446</v>
          </cell>
        </row>
        <row r="350">
          <cell r="A350">
            <v>44481</v>
          </cell>
        </row>
        <row r="351">
          <cell r="A351">
            <v>44502</v>
          </cell>
        </row>
        <row r="352">
          <cell r="A352">
            <v>44515</v>
          </cell>
        </row>
        <row r="353">
          <cell r="A353">
            <v>44555</v>
          </cell>
        </row>
        <row r="354">
          <cell r="A354">
            <v>44562</v>
          </cell>
        </row>
        <row r="355">
          <cell r="A355">
            <v>44620</v>
          </cell>
        </row>
        <row r="356">
          <cell r="A356">
            <v>44621</v>
          </cell>
        </row>
        <row r="357">
          <cell r="A357">
            <v>44666</v>
          </cell>
        </row>
        <row r="358">
          <cell r="A358">
            <v>44672</v>
          </cell>
        </row>
        <row r="359">
          <cell r="A359">
            <v>44682</v>
          </cell>
        </row>
        <row r="360">
          <cell r="A360">
            <v>44728</v>
          </cell>
        </row>
        <row r="361">
          <cell r="A361">
            <v>44811</v>
          </cell>
        </row>
        <row r="362">
          <cell r="A362">
            <v>44846</v>
          </cell>
        </row>
        <row r="363">
          <cell r="A363">
            <v>44867</v>
          </cell>
        </row>
        <row r="364">
          <cell r="A364">
            <v>44880</v>
          </cell>
        </row>
        <row r="365">
          <cell r="A365">
            <v>44920</v>
          </cell>
        </row>
        <row r="366">
          <cell r="A366">
            <v>44927</v>
          </cell>
        </row>
        <row r="367">
          <cell r="A367">
            <v>44977</v>
          </cell>
        </row>
        <row r="368">
          <cell r="A368">
            <v>44978</v>
          </cell>
        </row>
        <row r="369">
          <cell r="A369">
            <v>45023</v>
          </cell>
        </row>
        <row r="370">
          <cell r="A370">
            <v>45037</v>
          </cell>
        </row>
        <row r="371">
          <cell r="A371">
            <v>45047</v>
          </cell>
        </row>
        <row r="372">
          <cell r="A372">
            <v>45085</v>
          </cell>
        </row>
        <row r="373">
          <cell r="A373">
            <v>45176</v>
          </cell>
        </row>
        <row r="374">
          <cell r="A374">
            <v>45211</v>
          </cell>
        </row>
        <row r="375">
          <cell r="A375">
            <v>45232</v>
          </cell>
        </row>
        <row r="376">
          <cell r="A376">
            <v>45245</v>
          </cell>
        </row>
        <row r="377">
          <cell r="A377">
            <v>45285</v>
          </cell>
        </row>
        <row r="378">
          <cell r="A378">
            <v>45292</v>
          </cell>
        </row>
        <row r="379">
          <cell r="A379">
            <v>45334</v>
          </cell>
        </row>
        <row r="380">
          <cell r="A380">
            <v>45335</v>
          </cell>
        </row>
        <row r="381">
          <cell r="A381">
            <v>45380</v>
          </cell>
        </row>
        <row r="382">
          <cell r="A382">
            <v>45403</v>
          </cell>
        </row>
        <row r="383">
          <cell r="A383">
            <v>45413</v>
          </cell>
        </row>
        <row r="384">
          <cell r="A384">
            <v>45442</v>
          </cell>
        </row>
        <row r="385">
          <cell r="A385">
            <v>45542</v>
          </cell>
        </row>
        <row r="386">
          <cell r="A386">
            <v>45577</v>
          </cell>
        </row>
        <row r="387">
          <cell r="A387">
            <v>45598</v>
          </cell>
        </row>
        <row r="388">
          <cell r="A388">
            <v>45611</v>
          </cell>
        </row>
        <row r="389">
          <cell r="A389">
            <v>45651</v>
          </cell>
        </row>
        <row r="390">
          <cell r="A390">
            <v>45658</v>
          </cell>
        </row>
        <row r="391">
          <cell r="A391">
            <v>45719</v>
          </cell>
        </row>
        <row r="392">
          <cell r="A392">
            <v>45720</v>
          </cell>
        </row>
        <row r="393">
          <cell r="A393">
            <v>45765</v>
          </cell>
        </row>
        <row r="394">
          <cell r="A394">
            <v>45768</v>
          </cell>
        </row>
        <row r="395">
          <cell r="A395">
            <v>45778</v>
          </cell>
        </row>
        <row r="396">
          <cell r="A396">
            <v>45827</v>
          </cell>
        </row>
        <row r="397">
          <cell r="A397">
            <v>45907</v>
          </cell>
        </row>
        <row r="398">
          <cell r="A398">
            <v>45942</v>
          </cell>
        </row>
        <row r="399">
          <cell r="A399">
            <v>45963</v>
          </cell>
        </row>
        <row r="400">
          <cell r="A400">
            <v>45976</v>
          </cell>
        </row>
        <row r="401">
          <cell r="A401">
            <v>46016</v>
          </cell>
        </row>
        <row r="402">
          <cell r="A402">
            <v>46023</v>
          </cell>
        </row>
        <row r="403">
          <cell r="A403">
            <v>46069</v>
          </cell>
        </row>
        <row r="404">
          <cell r="A404">
            <v>46070</v>
          </cell>
        </row>
        <row r="405">
          <cell r="A405">
            <v>46115</v>
          </cell>
        </row>
        <row r="406">
          <cell r="A406">
            <v>46133</v>
          </cell>
        </row>
        <row r="407">
          <cell r="A407">
            <v>46143</v>
          </cell>
        </row>
        <row r="408">
          <cell r="A408">
            <v>46177</v>
          </cell>
        </row>
        <row r="409">
          <cell r="A409">
            <v>46272</v>
          </cell>
        </row>
        <row r="410">
          <cell r="A410">
            <v>46307</v>
          </cell>
        </row>
        <row r="411">
          <cell r="A411">
            <v>46328</v>
          </cell>
        </row>
        <row r="412">
          <cell r="A412">
            <v>46341</v>
          </cell>
        </row>
        <row r="413">
          <cell r="A413">
            <v>46381</v>
          </cell>
        </row>
        <row r="414">
          <cell r="A414">
            <v>46388</v>
          </cell>
        </row>
        <row r="415">
          <cell r="A415">
            <v>46426</v>
          </cell>
        </row>
        <row r="416">
          <cell r="A416">
            <v>46427</v>
          </cell>
        </row>
        <row r="417">
          <cell r="A417">
            <v>46472</v>
          </cell>
        </row>
        <row r="418">
          <cell r="A418">
            <v>46498</v>
          </cell>
        </row>
        <row r="419">
          <cell r="A419">
            <v>46508</v>
          </cell>
        </row>
        <row r="420">
          <cell r="A420">
            <v>46534</v>
          </cell>
        </row>
        <row r="421">
          <cell r="A421">
            <v>46637</v>
          </cell>
        </row>
        <row r="422">
          <cell r="A422">
            <v>46672</v>
          </cell>
        </row>
        <row r="423">
          <cell r="A423">
            <v>46693</v>
          </cell>
        </row>
        <row r="424">
          <cell r="A424">
            <v>46706</v>
          </cell>
        </row>
        <row r="425">
          <cell r="A425">
            <v>46746</v>
          </cell>
        </row>
        <row r="426">
          <cell r="A426">
            <v>46753</v>
          </cell>
        </row>
        <row r="427">
          <cell r="A427">
            <v>46811</v>
          </cell>
        </row>
        <row r="428">
          <cell r="A428">
            <v>46812</v>
          </cell>
        </row>
        <row r="429">
          <cell r="A429">
            <v>46857</v>
          </cell>
        </row>
        <row r="430">
          <cell r="A430">
            <v>46864</v>
          </cell>
        </row>
        <row r="431">
          <cell r="A431">
            <v>46874</v>
          </cell>
        </row>
        <row r="432">
          <cell r="A432">
            <v>46919</v>
          </cell>
        </row>
        <row r="433">
          <cell r="A433">
            <v>47003</v>
          </cell>
        </row>
        <row r="434">
          <cell r="A434">
            <v>47038</v>
          </cell>
        </row>
        <row r="435">
          <cell r="A435">
            <v>47059</v>
          </cell>
        </row>
        <row r="436">
          <cell r="A436">
            <v>47072</v>
          </cell>
        </row>
        <row r="437">
          <cell r="A437">
            <v>47112</v>
          </cell>
        </row>
        <row r="438">
          <cell r="A438">
            <v>47119</v>
          </cell>
        </row>
        <row r="439">
          <cell r="A439">
            <v>47161</v>
          </cell>
        </row>
        <row r="440">
          <cell r="A440">
            <v>47162</v>
          </cell>
        </row>
        <row r="441">
          <cell r="A441">
            <v>47207</v>
          </cell>
        </row>
        <row r="442">
          <cell r="A442">
            <v>47229</v>
          </cell>
        </row>
        <row r="443">
          <cell r="A443">
            <v>47239</v>
          </cell>
        </row>
        <row r="444">
          <cell r="A444">
            <v>47269</v>
          </cell>
        </row>
        <row r="445">
          <cell r="A445">
            <v>47368</v>
          </cell>
        </row>
        <row r="446">
          <cell r="A446">
            <v>47403</v>
          </cell>
        </row>
        <row r="447">
          <cell r="A447">
            <v>47424</v>
          </cell>
        </row>
        <row r="448">
          <cell r="A448">
            <v>47437</v>
          </cell>
        </row>
        <row r="449">
          <cell r="A449">
            <v>47477</v>
          </cell>
        </row>
        <row r="450">
          <cell r="A450">
            <v>47484</v>
          </cell>
        </row>
        <row r="451">
          <cell r="A451">
            <v>47546</v>
          </cell>
        </row>
        <row r="452">
          <cell r="A452">
            <v>47547</v>
          </cell>
        </row>
        <row r="453">
          <cell r="A453">
            <v>47592</v>
          </cell>
        </row>
        <row r="454">
          <cell r="A454">
            <v>47594</v>
          </cell>
        </row>
        <row r="455">
          <cell r="A455">
            <v>47604</v>
          </cell>
        </row>
        <row r="456">
          <cell r="A456">
            <v>47654</v>
          </cell>
        </row>
        <row r="457">
          <cell r="A457">
            <v>47733</v>
          </cell>
        </row>
        <row r="458">
          <cell r="A458">
            <v>47768</v>
          </cell>
        </row>
        <row r="459">
          <cell r="A459">
            <v>47789</v>
          </cell>
        </row>
        <row r="460">
          <cell r="A460">
            <v>47802</v>
          </cell>
        </row>
        <row r="461">
          <cell r="A461">
            <v>47842</v>
          </cell>
        </row>
        <row r="462">
          <cell r="A462">
            <v>47849</v>
          </cell>
        </row>
        <row r="463">
          <cell r="A463">
            <v>47903</v>
          </cell>
        </row>
        <row r="464">
          <cell r="A464">
            <v>47904</v>
          </cell>
        </row>
        <row r="465">
          <cell r="A465">
            <v>47949</v>
          </cell>
        </row>
        <row r="466">
          <cell r="A466">
            <v>47959</v>
          </cell>
        </row>
        <row r="467">
          <cell r="A467">
            <v>47969</v>
          </cell>
        </row>
        <row r="468">
          <cell r="A468">
            <v>48011</v>
          </cell>
        </row>
        <row r="469">
          <cell r="A469">
            <v>48098</v>
          </cell>
        </row>
        <row r="470">
          <cell r="A470">
            <v>48133</v>
          </cell>
        </row>
        <row r="471">
          <cell r="A471">
            <v>48154</v>
          </cell>
        </row>
        <row r="472">
          <cell r="A472">
            <v>48167</v>
          </cell>
        </row>
        <row r="473">
          <cell r="A473">
            <v>48207</v>
          </cell>
        </row>
        <row r="474">
          <cell r="A474">
            <v>48214</v>
          </cell>
        </row>
        <row r="475">
          <cell r="A475">
            <v>48253</v>
          </cell>
        </row>
        <row r="476">
          <cell r="A476">
            <v>48254</v>
          </cell>
        </row>
        <row r="477">
          <cell r="A477">
            <v>48299</v>
          </cell>
        </row>
        <row r="478">
          <cell r="A478">
            <v>48325</v>
          </cell>
        </row>
        <row r="479">
          <cell r="A479">
            <v>48335</v>
          </cell>
        </row>
        <row r="480">
          <cell r="A480">
            <v>48361</v>
          </cell>
        </row>
        <row r="481">
          <cell r="A481">
            <v>48464</v>
          </cell>
        </row>
        <row r="482">
          <cell r="A482">
            <v>48499</v>
          </cell>
        </row>
        <row r="483">
          <cell r="A483">
            <v>48520</v>
          </cell>
        </row>
        <row r="484">
          <cell r="A484">
            <v>48533</v>
          </cell>
        </row>
        <row r="485">
          <cell r="A485">
            <v>48573</v>
          </cell>
        </row>
        <row r="486">
          <cell r="A486">
            <v>48580</v>
          </cell>
        </row>
        <row r="487">
          <cell r="A487">
            <v>48638</v>
          </cell>
        </row>
        <row r="488">
          <cell r="A488">
            <v>48639</v>
          </cell>
        </row>
        <row r="489">
          <cell r="A489">
            <v>48684</v>
          </cell>
        </row>
        <row r="490">
          <cell r="A490">
            <v>48690</v>
          </cell>
        </row>
        <row r="491">
          <cell r="A491">
            <v>48700</v>
          </cell>
        </row>
        <row r="492">
          <cell r="A492">
            <v>48746</v>
          </cell>
        </row>
        <row r="493">
          <cell r="A493">
            <v>48829</v>
          </cell>
        </row>
        <row r="494">
          <cell r="A494">
            <v>48864</v>
          </cell>
        </row>
        <row r="495">
          <cell r="A495">
            <v>48885</v>
          </cell>
        </row>
        <row r="496">
          <cell r="A496">
            <v>48898</v>
          </cell>
        </row>
        <row r="497">
          <cell r="A497">
            <v>48938</v>
          </cell>
        </row>
        <row r="498">
          <cell r="A498">
            <v>48945</v>
          </cell>
        </row>
        <row r="499">
          <cell r="A499">
            <v>48995</v>
          </cell>
        </row>
        <row r="500">
          <cell r="A500">
            <v>48996</v>
          </cell>
        </row>
        <row r="501">
          <cell r="A501">
            <v>49041</v>
          </cell>
        </row>
        <row r="502">
          <cell r="A502">
            <v>49055</v>
          </cell>
        </row>
        <row r="503">
          <cell r="A503">
            <v>49065</v>
          </cell>
        </row>
        <row r="504">
          <cell r="A504">
            <v>49103</v>
          </cell>
        </row>
        <row r="505">
          <cell r="A505">
            <v>49194</v>
          </cell>
        </row>
        <row r="506">
          <cell r="A506">
            <v>49229</v>
          </cell>
        </row>
        <row r="507">
          <cell r="A507">
            <v>49250</v>
          </cell>
        </row>
        <row r="508">
          <cell r="A508">
            <v>49263</v>
          </cell>
        </row>
        <row r="509">
          <cell r="A509">
            <v>49303</v>
          </cell>
        </row>
        <row r="510">
          <cell r="A510">
            <v>49310</v>
          </cell>
        </row>
        <row r="511">
          <cell r="A511">
            <v>49345</v>
          </cell>
        </row>
        <row r="512">
          <cell r="A512">
            <v>49346</v>
          </cell>
        </row>
        <row r="513">
          <cell r="A513">
            <v>49391</v>
          </cell>
        </row>
        <row r="514">
          <cell r="A514">
            <v>49420</v>
          </cell>
        </row>
        <row r="515">
          <cell r="A515">
            <v>49430</v>
          </cell>
        </row>
        <row r="516">
          <cell r="A516">
            <v>49453</v>
          </cell>
        </row>
        <row r="517">
          <cell r="A517">
            <v>49559</v>
          </cell>
        </row>
        <row r="518">
          <cell r="A518">
            <v>49594</v>
          </cell>
        </row>
        <row r="519">
          <cell r="A519">
            <v>49615</v>
          </cell>
        </row>
        <row r="520">
          <cell r="A520">
            <v>49628</v>
          </cell>
        </row>
        <row r="521">
          <cell r="A521">
            <v>49668</v>
          </cell>
        </row>
        <row r="522">
          <cell r="A522">
            <v>49675</v>
          </cell>
        </row>
        <row r="523">
          <cell r="A523">
            <v>49730</v>
          </cell>
        </row>
        <row r="524">
          <cell r="A524">
            <v>49731</v>
          </cell>
        </row>
        <row r="525">
          <cell r="A525">
            <v>49776</v>
          </cell>
        </row>
        <row r="526">
          <cell r="A526">
            <v>49786</v>
          </cell>
        </row>
        <row r="527">
          <cell r="A527">
            <v>49796</v>
          </cell>
        </row>
        <row r="528">
          <cell r="A528">
            <v>49838</v>
          </cell>
        </row>
        <row r="529">
          <cell r="A529">
            <v>49925</v>
          </cell>
        </row>
        <row r="530">
          <cell r="A530">
            <v>49960</v>
          </cell>
        </row>
        <row r="531">
          <cell r="A531">
            <v>49981</v>
          </cell>
        </row>
        <row r="532">
          <cell r="A532">
            <v>49994</v>
          </cell>
        </row>
        <row r="533">
          <cell r="A533">
            <v>50034</v>
          </cell>
        </row>
        <row r="534">
          <cell r="A534">
            <v>50041</v>
          </cell>
        </row>
        <row r="535">
          <cell r="A535">
            <v>50087</v>
          </cell>
        </row>
        <row r="536">
          <cell r="A536">
            <v>50088</v>
          </cell>
        </row>
        <row r="537">
          <cell r="A537">
            <v>50133</v>
          </cell>
        </row>
        <row r="538">
          <cell r="A538">
            <v>50151</v>
          </cell>
        </row>
        <row r="539">
          <cell r="A539">
            <v>50161</v>
          </cell>
        </row>
        <row r="540">
          <cell r="A540">
            <v>50195</v>
          </cell>
        </row>
        <row r="541">
          <cell r="A541">
            <v>50290</v>
          </cell>
        </row>
        <row r="542">
          <cell r="A542">
            <v>50325</v>
          </cell>
        </row>
        <row r="543">
          <cell r="A543">
            <v>50346</v>
          </cell>
        </row>
        <row r="544">
          <cell r="A544">
            <v>50359</v>
          </cell>
        </row>
        <row r="545">
          <cell r="A545">
            <v>50399</v>
          </cell>
        </row>
        <row r="546">
          <cell r="A546">
            <v>50406</v>
          </cell>
        </row>
        <row r="547">
          <cell r="A547">
            <v>50472</v>
          </cell>
        </row>
        <row r="548">
          <cell r="A548">
            <v>50473</v>
          </cell>
        </row>
        <row r="549">
          <cell r="A549">
            <v>50516</v>
          </cell>
        </row>
        <row r="550">
          <cell r="A550">
            <v>50518</v>
          </cell>
        </row>
        <row r="551">
          <cell r="A551">
            <v>50526</v>
          </cell>
        </row>
        <row r="552">
          <cell r="A552">
            <v>50580</v>
          </cell>
        </row>
        <row r="553">
          <cell r="A553">
            <v>50655</v>
          </cell>
        </row>
        <row r="554">
          <cell r="A554">
            <v>50690</v>
          </cell>
        </row>
        <row r="555">
          <cell r="A555">
            <v>50711</v>
          </cell>
        </row>
        <row r="556">
          <cell r="A556">
            <v>50724</v>
          </cell>
        </row>
        <row r="557">
          <cell r="A557">
            <v>50764</v>
          </cell>
        </row>
        <row r="558">
          <cell r="A558">
            <v>50771</v>
          </cell>
        </row>
        <row r="559">
          <cell r="A559">
            <v>50822</v>
          </cell>
        </row>
        <row r="560">
          <cell r="A560">
            <v>50823</v>
          </cell>
        </row>
        <row r="561">
          <cell r="A561">
            <v>50868</v>
          </cell>
        </row>
        <row r="562">
          <cell r="A562">
            <v>50881</v>
          </cell>
        </row>
        <row r="563">
          <cell r="A563">
            <v>50891</v>
          </cell>
        </row>
        <row r="564">
          <cell r="A564">
            <v>50930</v>
          </cell>
        </row>
        <row r="565">
          <cell r="A565">
            <v>51020</v>
          </cell>
        </row>
        <row r="566">
          <cell r="A566">
            <v>51055</v>
          </cell>
        </row>
        <row r="567">
          <cell r="A567">
            <v>51076</v>
          </cell>
        </row>
        <row r="568">
          <cell r="A568">
            <v>51089</v>
          </cell>
        </row>
        <row r="569">
          <cell r="A569">
            <v>51129</v>
          </cell>
        </row>
        <row r="570">
          <cell r="A570">
            <v>51136</v>
          </cell>
        </row>
        <row r="571">
          <cell r="A571">
            <v>51179</v>
          </cell>
        </row>
        <row r="572">
          <cell r="A572">
            <v>51180</v>
          </cell>
        </row>
        <row r="573">
          <cell r="A573">
            <v>51225</v>
          </cell>
        </row>
        <row r="574">
          <cell r="A574">
            <v>51247</v>
          </cell>
        </row>
        <row r="575">
          <cell r="A575">
            <v>51257</v>
          </cell>
        </row>
        <row r="576">
          <cell r="A576">
            <v>51287</v>
          </cell>
        </row>
        <row r="577">
          <cell r="A577">
            <v>51386</v>
          </cell>
        </row>
        <row r="578">
          <cell r="A578">
            <v>51421</v>
          </cell>
        </row>
        <row r="579">
          <cell r="A579">
            <v>51442</v>
          </cell>
        </row>
        <row r="580">
          <cell r="A580">
            <v>51455</v>
          </cell>
        </row>
        <row r="581">
          <cell r="A581">
            <v>51495</v>
          </cell>
        </row>
        <row r="582">
          <cell r="A582">
            <v>51502</v>
          </cell>
        </row>
        <row r="583">
          <cell r="A583">
            <v>51564</v>
          </cell>
        </row>
        <row r="584">
          <cell r="A584">
            <v>51565</v>
          </cell>
        </row>
        <row r="585">
          <cell r="A585">
            <v>51610</v>
          </cell>
        </row>
        <row r="586">
          <cell r="A586">
            <v>51612</v>
          </cell>
        </row>
        <row r="587">
          <cell r="A587">
            <v>51622</v>
          </cell>
        </row>
        <row r="588">
          <cell r="A588">
            <v>51672</v>
          </cell>
        </row>
        <row r="589">
          <cell r="A589">
            <v>51751</v>
          </cell>
        </row>
        <row r="590">
          <cell r="A590">
            <v>51786</v>
          </cell>
        </row>
        <row r="591">
          <cell r="A591">
            <v>51807</v>
          </cell>
        </row>
        <row r="592">
          <cell r="A592">
            <v>51820</v>
          </cell>
        </row>
        <row r="593">
          <cell r="A593">
            <v>51860</v>
          </cell>
        </row>
        <row r="594">
          <cell r="A594">
            <v>51867</v>
          </cell>
        </row>
        <row r="595">
          <cell r="A595">
            <v>51914</v>
          </cell>
        </row>
        <row r="596">
          <cell r="A596">
            <v>51915</v>
          </cell>
        </row>
        <row r="597">
          <cell r="A597">
            <v>51960</v>
          </cell>
        </row>
        <row r="598">
          <cell r="A598">
            <v>51977</v>
          </cell>
        </row>
        <row r="599">
          <cell r="A599">
            <v>51987</v>
          </cell>
        </row>
        <row r="600">
          <cell r="A600">
            <v>52022</v>
          </cell>
        </row>
        <row r="601">
          <cell r="A601">
            <v>52116</v>
          </cell>
        </row>
        <row r="602">
          <cell r="A602">
            <v>52151</v>
          </cell>
        </row>
        <row r="603">
          <cell r="A603">
            <v>52172</v>
          </cell>
        </row>
        <row r="604">
          <cell r="A604">
            <v>52185</v>
          </cell>
        </row>
        <row r="605">
          <cell r="A605">
            <v>52225</v>
          </cell>
        </row>
        <row r="606">
          <cell r="A606">
            <v>52232</v>
          </cell>
        </row>
        <row r="607">
          <cell r="A607">
            <v>52271</v>
          </cell>
        </row>
        <row r="608">
          <cell r="A608">
            <v>52272</v>
          </cell>
        </row>
        <row r="609">
          <cell r="A609">
            <v>52317</v>
          </cell>
        </row>
        <row r="610">
          <cell r="A610">
            <v>52342</v>
          </cell>
        </row>
        <row r="611">
          <cell r="A611">
            <v>52352</v>
          </cell>
        </row>
        <row r="612">
          <cell r="A612">
            <v>52379</v>
          </cell>
        </row>
        <row r="613">
          <cell r="A613">
            <v>52481</v>
          </cell>
        </row>
        <row r="614">
          <cell r="A614">
            <v>52516</v>
          </cell>
        </row>
        <row r="615">
          <cell r="A615">
            <v>52537</v>
          </cell>
        </row>
        <row r="616">
          <cell r="A616">
            <v>52550</v>
          </cell>
        </row>
        <row r="617">
          <cell r="A617">
            <v>52590</v>
          </cell>
        </row>
        <row r="618">
          <cell r="A618">
            <v>52597</v>
          </cell>
        </row>
        <row r="619">
          <cell r="A619">
            <v>52656</v>
          </cell>
        </row>
        <row r="620">
          <cell r="A620">
            <v>52657</v>
          </cell>
        </row>
        <row r="621">
          <cell r="A621">
            <v>52702</v>
          </cell>
        </row>
        <row r="622">
          <cell r="A622">
            <v>52708</v>
          </cell>
        </row>
        <row r="623">
          <cell r="A623">
            <v>52718</v>
          </cell>
        </row>
        <row r="624">
          <cell r="A624">
            <v>52764</v>
          </cell>
        </row>
        <row r="625">
          <cell r="A625">
            <v>52847</v>
          </cell>
        </row>
        <row r="626">
          <cell r="A626">
            <v>52882</v>
          </cell>
        </row>
        <row r="627">
          <cell r="A627">
            <v>52903</v>
          </cell>
        </row>
        <row r="628">
          <cell r="A628">
            <v>52916</v>
          </cell>
        </row>
        <row r="629">
          <cell r="A629">
            <v>52956</v>
          </cell>
        </row>
        <row r="630">
          <cell r="A630">
            <v>52963</v>
          </cell>
        </row>
        <row r="631">
          <cell r="A631">
            <v>53013</v>
          </cell>
        </row>
        <row r="632">
          <cell r="A632">
            <v>53014</v>
          </cell>
        </row>
        <row r="633">
          <cell r="A633">
            <v>53059</v>
          </cell>
        </row>
        <row r="634">
          <cell r="A634">
            <v>53073</v>
          </cell>
        </row>
        <row r="635">
          <cell r="A635">
            <v>53083</v>
          </cell>
        </row>
        <row r="636">
          <cell r="A636">
            <v>53121</v>
          </cell>
        </row>
        <row r="637">
          <cell r="A637">
            <v>53212</v>
          </cell>
        </row>
        <row r="638">
          <cell r="A638">
            <v>53247</v>
          </cell>
        </row>
        <row r="639">
          <cell r="A639">
            <v>53268</v>
          </cell>
        </row>
        <row r="640">
          <cell r="A640">
            <v>53281</v>
          </cell>
        </row>
        <row r="641">
          <cell r="A641">
            <v>53321</v>
          </cell>
        </row>
        <row r="642">
          <cell r="A642">
            <v>53328</v>
          </cell>
        </row>
        <row r="643">
          <cell r="A643">
            <v>53363</v>
          </cell>
        </row>
        <row r="644">
          <cell r="A644">
            <v>53364</v>
          </cell>
        </row>
        <row r="645">
          <cell r="A645">
            <v>53409</v>
          </cell>
        </row>
        <row r="646">
          <cell r="A646">
            <v>53438</v>
          </cell>
        </row>
        <row r="647">
          <cell r="A647">
            <v>53448</v>
          </cell>
        </row>
        <row r="648">
          <cell r="A648">
            <v>53471</v>
          </cell>
        </row>
        <row r="649">
          <cell r="A649">
            <v>53577</v>
          </cell>
        </row>
        <row r="650">
          <cell r="A650">
            <v>53612</v>
          </cell>
        </row>
        <row r="651">
          <cell r="A651">
            <v>53633</v>
          </cell>
        </row>
        <row r="652">
          <cell r="A652">
            <v>53646</v>
          </cell>
        </row>
        <row r="653">
          <cell r="A653">
            <v>53686</v>
          </cell>
        </row>
        <row r="654">
          <cell r="A654">
            <v>53693</v>
          </cell>
        </row>
        <row r="655">
          <cell r="A655">
            <v>53748</v>
          </cell>
        </row>
        <row r="656">
          <cell r="A656">
            <v>53749</v>
          </cell>
        </row>
        <row r="657">
          <cell r="A657">
            <v>53794</v>
          </cell>
        </row>
        <row r="658">
          <cell r="A658">
            <v>53803</v>
          </cell>
        </row>
        <row r="659">
          <cell r="A659">
            <v>53813</v>
          </cell>
        </row>
        <row r="660">
          <cell r="A660">
            <v>53856</v>
          </cell>
        </row>
        <row r="661">
          <cell r="A661">
            <v>53942</v>
          </cell>
        </row>
        <row r="662">
          <cell r="A662">
            <v>53977</v>
          </cell>
        </row>
        <row r="663">
          <cell r="A663">
            <v>53998</v>
          </cell>
        </row>
        <row r="664">
          <cell r="A664">
            <v>54011</v>
          </cell>
        </row>
        <row r="665">
          <cell r="A665">
            <v>54051</v>
          </cell>
        </row>
        <row r="666">
          <cell r="A666">
            <v>54058</v>
          </cell>
        </row>
        <row r="667">
          <cell r="A667">
            <v>54105</v>
          </cell>
        </row>
        <row r="668">
          <cell r="A668">
            <v>54106</v>
          </cell>
        </row>
        <row r="669">
          <cell r="A669">
            <v>54151</v>
          </cell>
        </row>
        <row r="670">
          <cell r="A670">
            <v>54169</v>
          </cell>
        </row>
        <row r="671">
          <cell r="A671">
            <v>54179</v>
          </cell>
        </row>
        <row r="672">
          <cell r="A672">
            <v>54213</v>
          </cell>
        </row>
        <row r="673">
          <cell r="A673">
            <v>54308</v>
          </cell>
        </row>
        <row r="674">
          <cell r="A674">
            <v>54343</v>
          </cell>
        </row>
        <row r="675">
          <cell r="A675">
            <v>54364</v>
          </cell>
        </row>
        <row r="676">
          <cell r="A676">
            <v>54377</v>
          </cell>
        </row>
        <row r="677">
          <cell r="A677">
            <v>54417</v>
          </cell>
        </row>
        <row r="678">
          <cell r="A678">
            <v>54424</v>
          </cell>
        </row>
        <row r="679">
          <cell r="A679">
            <v>54483</v>
          </cell>
        </row>
        <row r="680">
          <cell r="A680">
            <v>54484</v>
          </cell>
        </row>
        <row r="681">
          <cell r="A681">
            <v>54529</v>
          </cell>
        </row>
        <row r="682">
          <cell r="A682">
            <v>54534</v>
          </cell>
        </row>
        <row r="683">
          <cell r="A683">
            <v>54544</v>
          </cell>
        </row>
        <row r="684">
          <cell r="A684">
            <v>54591</v>
          </cell>
        </row>
        <row r="685">
          <cell r="A685">
            <v>54673</v>
          </cell>
        </row>
        <row r="686">
          <cell r="A686">
            <v>54708</v>
          </cell>
        </row>
        <row r="687">
          <cell r="A687">
            <v>54729</v>
          </cell>
        </row>
        <row r="688">
          <cell r="A688">
            <v>54742</v>
          </cell>
        </row>
        <row r="689">
          <cell r="A689">
            <v>54782</v>
          </cell>
        </row>
        <row r="690">
          <cell r="A690">
            <v>54789</v>
          </cell>
        </row>
        <row r="691">
          <cell r="A691">
            <v>54840</v>
          </cell>
        </row>
        <row r="692">
          <cell r="A692">
            <v>54841</v>
          </cell>
        </row>
        <row r="693">
          <cell r="A693">
            <v>54886</v>
          </cell>
        </row>
        <row r="694">
          <cell r="A694">
            <v>54899</v>
          </cell>
        </row>
        <row r="695">
          <cell r="A695">
            <v>54909</v>
          </cell>
        </row>
        <row r="696">
          <cell r="A696">
            <v>54948</v>
          </cell>
        </row>
        <row r="697">
          <cell r="A697">
            <v>55038</v>
          </cell>
        </row>
        <row r="698">
          <cell r="A698">
            <v>55073</v>
          </cell>
        </row>
        <row r="699">
          <cell r="A699">
            <v>55094</v>
          </cell>
        </row>
        <row r="700">
          <cell r="A700">
            <v>55107</v>
          </cell>
        </row>
        <row r="701">
          <cell r="A701">
            <v>55147</v>
          </cell>
        </row>
        <row r="702">
          <cell r="A702">
            <v>55154</v>
          </cell>
        </row>
        <row r="703">
          <cell r="A703">
            <v>55197</v>
          </cell>
        </row>
        <row r="704">
          <cell r="A704">
            <v>55198</v>
          </cell>
        </row>
        <row r="705">
          <cell r="A705">
            <v>55243</v>
          </cell>
        </row>
        <row r="706">
          <cell r="A706">
            <v>55264</v>
          </cell>
        </row>
        <row r="707">
          <cell r="A707">
            <v>55274</v>
          </cell>
        </row>
        <row r="708">
          <cell r="A708">
            <v>55305</v>
          </cell>
        </row>
        <row r="709">
          <cell r="A709">
            <v>55403</v>
          </cell>
        </row>
        <row r="710">
          <cell r="A710">
            <v>55438</v>
          </cell>
        </row>
        <row r="711">
          <cell r="A711">
            <v>55459</v>
          </cell>
        </row>
        <row r="712">
          <cell r="A712">
            <v>55472</v>
          </cell>
        </row>
        <row r="713">
          <cell r="A713">
            <v>55512</v>
          </cell>
        </row>
        <row r="714">
          <cell r="A714">
            <v>55519</v>
          </cell>
        </row>
        <row r="715">
          <cell r="A715">
            <v>55582</v>
          </cell>
        </row>
        <row r="716">
          <cell r="A716">
            <v>55583</v>
          </cell>
        </row>
        <row r="717">
          <cell r="A717">
            <v>55628</v>
          </cell>
        </row>
        <row r="718">
          <cell r="A718">
            <v>55630</v>
          </cell>
        </row>
        <row r="719">
          <cell r="A719">
            <v>55640</v>
          </cell>
        </row>
        <row r="720">
          <cell r="A720">
            <v>55690</v>
          </cell>
        </row>
        <row r="721">
          <cell r="A721">
            <v>55769</v>
          </cell>
        </row>
        <row r="722">
          <cell r="A722">
            <v>55804</v>
          </cell>
        </row>
        <row r="723">
          <cell r="A723">
            <v>55825</v>
          </cell>
        </row>
        <row r="724">
          <cell r="A724">
            <v>55838</v>
          </cell>
        </row>
        <row r="725">
          <cell r="A725">
            <v>55878</v>
          </cell>
        </row>
        <row r="726">
          <cell r="A726">
            <v>55885</v>
          </cell>
        </row>
        <row r="727">
          <cell r="A727">
            <v>55932</v>
          </cell>
        </row>
        <row r="728">
          <cell r="A728">
            <v>55933</v>
          </cell>
        </row>
        <row r="729">
          <cell r="A729">
            <v>55978</v>
          </cell>
        </row>
        <row r="730">
          <cell r="A730">
            <v>55995</v>
          </cell>
        </row>
        <row r="731">
          <cell r="A731">
            <v>56005</v>
          </cell>
        </row>
        <row r="732">
          <cell r="A732">
            <v>56040</v>
          </cell>
        </row>
        <row r="733">
          <cell r="A733">
            <v>56134</v>
          </cell>
        </row>
        <row r="734">
          <cell r="A734">
            <v>56169</v>
          </cell>
        </row>
        <row r="735">
          <cell r="A735">
            <v>56190</v>
          </cell>
        </row>
        <row r="736">
          <cell r="A736">
            <v>56203</v>
          </cell>
        </row>
        <row r="737">
          <cell r="A737">
            <v>56243</v>
          </cell>
        </row>
        <row r="738">
          <cell r="A738">
            <v>56250</v>
          </cell>
        </row>
        <row r="739">
          <cell r="A739">
            <v>56289</v>
          </cell>
        </row>
        <row r="740">
          <cell r="A740">
            <v>56290</v>
          </cell>
        </row>
        <row r="741">
          <cell r="A741">
            <v>56335</v>
          </cell>
        </row>
        <row r="742">
          <cell r="A742">
            <v>56360</v>
          </cell>
        </row>
        <row r="743">
          <cell r="A743">
            <v>56370</v>
          </cell>
        </row>
        <row r="744">
          <cell r="A744">
            <v>56397</v>
          </cell>
        </row>
        <row r="745">
          <cell r="A745">
            <v>56499</v>
          </cell>
        </row>
        <row r="746">
          <cell r="A746">
            <v>56534</v>
          </cell>
        </row>
        <row r="747">
          <cell r="A747">
            <v>56555</v>
          </cell>
        </row>
        <row r="748">
          <cell r="A748">
            <v>56568</v>
          </cell>
        </row>
        <row r="749">
          <cell r="A749">
            <v>56608</v>
          </cell>
        </row>
        <row r="750">
          <cell r="A750">
            <v>56615</v>
          </cell>
        </row>
        <row r="751">
          <cell r="A751">
            <v>56674</v>
          </cell>
        </row>
        <row r="752">
          <cell r="A752">
            <v>56675</v>
          </cell>
        </row>
        <row r="753">
          <cell r="A753">
            <v>56720</v>
          </cell>
        </row>
        <row r="754">
          <cell r="A754">
            <v>56725</v>
          </cell>
        </row>
        <row r="755">
          <cell r="A755">
            <v>56735</v>
          </cell>
        </row>
        <row r="756">
          <cell r="A756">
            <v>56782</v>
          </cell>
        </row>
        <row r="757">
          <cell r="A757">
            <v>56864</v>
          </cell>
        </row>
        <row r="758">
          <cell r="A758">
            <v>56899</v>
          </cell>
        </row>
        <row r="759">
          <cell r="A759">
            <v>56920</v>
          </cell>
        </row>
        <row r="760">
          <cell r="A760">
            <v>56933</v>
          </cell>
        </row>
        <row r="761">
          <cell r="A761">
            <v>56973</v>
          </cell>
        </row>
        <row r="762">
          <cell r="A762">
            <v>56980</v>
          </cell>
        </row>
        <row r="763">
          <cell r="A763">
            <v>57024</v>
          </cell>
        </row>
        <row r="764">
          <cell r="A764">
            <v>57025</v>
          </cell>
        </row>
        <row r="765">
          <cell r="A765">
            <v>57070</v>
          </cell>
        </row>
        <row r="766">
          <cell r="A766">
            <v>57091</v>
          </cell>
        </row>
        <row r="767">
          <cell r="A767">
            <v>57101</v>
          </cell>
        </row>
        <row r="768">
          <cell r="A768">
            <v>57132</v>
          </cell>
        </row>
        <row r="769">
          <cell r="A769">
            <v>57230</v>
          </cell>
        </row>
        <row r="770">
          <cell r="A770">
            <v>57265</v>
          </cell>
        </row>
        <row r="771">
          <cell r="A771">
            <v>57286</v>
          </cell>
        </row>
        <row r="772">
          <cell r="A772">
            <v>57299</v>
          </cell>
        </row>
        <row r="773">
          <cell r="A773">
            <v>57339</v>
          </cell>
        </row>
        <row r="774">
          <cell r="A774">
            <v>57346</v>
          </cell>
        </row>
        <row r="775">
          <cell r="A775">
            <v>57409</v>
          </cell>
        </row>
        <row r="776">
          <cell r="A776">
            <v>57410</v>
          </cell>
        </row>
        <row r="777">
          <cell r="A777">
            <v>57455</v>
          </cell>
        </row>
        <row r="778">
          <cell r="A778">
            <v>57456</v>
          </cell>
        </row>
        <row r="779">
          <cell r="A779">
            <v>57466</v>
          </cell>
        </row>
        <row r="780">
          <cell r="A780">
            <v>57517</v>
          </cell>
        </row>
        <row r="781">
          <cell r="A781">
            <v>57595</v>
          </cell>
        </row>
        <row r="782">
          <cell r="A782">
            <v>57630</v>
          </cell>
        </row>
        <row r="783">
          <cell r="A783">
            <v>57651</v>
          </cell>
        </row>
        <row r="784">
          <cell r="A784">
            <v>57664</v>
          </cell>
        </row>
        <row r="785">
          <cell r="A785">
            <v>57704</v>
          </cell>
        </row>
        <row r="786">
          <cell r="A786">
            <v>57711</v>
          </cell>
        </row>
        <row r="787">
          <cell r="A787">
            <v>57766</v>
          </cell>
        </row>
        <row r="788">
          <cell r="A788">
            <v>57767</v>
          </cell>
        </row>
        <row r="789">
          <cell r="A789">
            <v>57812</v>
          </cell>
        </row>
        <row r="790">
          <cell r="A790">
            <v>57821</v>
          </cell>
        </row>
        <row r="791">
          <cell r="A791">
            <v>57831</v>
          </cell>
        </row>
        <row r="792">
          <cell r="A792">
            <v>57874</v>
          </cell>
        </row>
        <row r="793">
          <cell r="A793">
            <v>57960</v>
          </cell>
        </row>
        <row r="794">
          <cell r="A794">
            <v>57995</v>
          </cell>
        </row>
        <row r="795">
          <cell r="A795">
            <v>58016</v>
          </cell>
        </row>
        <row r="796">
          <cell r="A796">
            <v>58029</v>
          </cell>
        </row>
        <row r="797">
          <cell r="A797">
            <v>58069</v>
          </cell>
        </row>
        <row r="798">
          <cell r="A798">
            <v>58076</v>
          </cell>
        </row>
        <row r="799">
          <cell r="A799">
            <v>58116</v>
          </cell>
        </row>
        <row r="800">
          <cell r="A800">
            <v>58117</v>
          </cell>
        </row>
        <row r="801">
          <cell r="A801">
            <v>58162</v>
          </cell>
        </row>
        <row r="802">
          <cell r="A802">
            <v>58186</v>
          </cell>
        </row>
        <row r="803">
          <cell r="A803">
            <v>58196</v>
          </cell>
        </row>
        <row r="804">
          <cell r="A804">
            <v>58224</v>
          </cell>
        </row>
        <row r="805">
          <cell r="A805">
            <v>58325</v>
          </cell>
        </row>
        <row r="806">
          <cell r="A806">
            <v>58360</v>
          </cell>
        </row>
        <row r="807">
          <cell r="A807">
            <v>58381</v>
          </cell>
        </row>
        <row r="808">
          <cell r="A808">
            <v>58394</v>
          </cell>
        </row>
        <row r="809">
          <cell r="A809">
            <v>58434</v>
          </cell>
        </row>
        <row r="810">
          <cell r="A810">
            <v>58441</v>
          </cell>
        </row>
        <row r="811">
          <cell r="A811">
            <v>58501</v>
          </cell>
        </row>
        <row r="812">
          <cell r="A812">
            <v>58502</v>
          </cell>
        </row>
        <row r="813">
          <cell r="A813">
            <v>58547</v>
          </cell>
        </row>
        <row r="814">
          <cell r="A814">
            <v>58552</v>
          </cell>
        </row>
        <row r="815">
          <cell r="A815">
            <v>58562</v>
          </cell>
        </row>
        <row r="816">
          <cell r="A816">
            <v>58609</v>
          </cell>
        </row>
        <row r="817">
          <cell r="A817">
            <v>58691</v>
          </cell>
        </row>
        <row r="818">
          <cell r="A818">
            <v>58726</v>
          </cell>
        </row>
        <row r="819">
          <cell r="A819">
            <v>58747</v>
          </cell>
        </row>
        <row r="820">
          <cell r="A820">
            <v>58760</v>
          </cell>
        </row>
        <row r="821">
          <cell r="A821">
            <v>58800</v>
          </cell>
        </row>
        <row r="822">
          <cell r="A822">
            <v>58807</v>
          </cell>
        </row>
        <row r="823">
          <cell r="A823">
            <v>58858</v>
          </cell>
        </row>
        <row r="824">
          <cell r="A824">
            <v>58859</v>
          </cell>
        </row>
        <row r="825">
          <cell r="A825">
            <v>58904</v>
          </cell>
        </row>
        <row r="826">
          <cell r="A826">
            <v>58917</v>
          </cell>
        </row>
        <row r="827">
          <cell r="A827">
            <v>58927</v>
          </cell>
        </row>
        <row r="828">
          <cell r="A828">
            <v>58966</v>
          </cell>
        </row>
        <row r="829">
          <cell r="A829">
            <v>59056</v>
          </cell>
        </row>
        <row r="830">
          <cell r="A830">
            <v>59091</v>
          </cell>
        </row>
        <row r="831">
          <cell r="A831">
            <v>59112</v>
          </cell>
        </row>
        <row r="832">
          <cell r="A832">
            <v>59125</v>
          </cell>
        </row>
        <row r="833">
          <cell r="A833">
            <v>59165</v>
          </cell>
        </row>
        <row r="834">
          <cell r="A834">
            <v>59172</v>
          </cell>
        </row>
        <row r="835">
          <cell r="A835">
            <v>59208</v>
          </cell>
        </row>
        <row r="836">
          <cell r="A836">
            <v>59209</v>
          </cell>
        </row>
        <row r="837">
          <cell r="A837">
            <v>59254</v>
          </cell>
        </row>
        <row r="838">
          <cell r="A838">
            <v>59282</v>
          </cell>
        </row>
        <row r="839">
          <cell r="A839">
            <v>59292</v>
          </cell>
        </row>
        <row r="840">
          <cell r="A840">
            <v>59316</v>
          </cell>
        </row>
        <row r="841">
          <cell r="A841">
            <v>59421</v>
          </cell>
        </row>
        <row r="842">
          <cell r="A842">
            <v>59456</v>
          </cell>
        </row>
        <row r="843">
          <cell r="A843">
            <v>59477</v>
          </cell>
        </row>
        <row r="844">
          <cell r="A844">
            <v>59490</v>
          </cell>
        </row>
        <row r="845">
          <cell r="A845">
            <v>59530</v>
          </cell>
        </row>
        <row r="846">
          <cell r="A846">
            <v>59537</v>
          </cell>
        </row>
        <row r="847">
          <cell r="A847">
            <v>59593</v>
          </cell>
        </row>
        <row r="848">
          <cell r="A848">
            <v>59594</v>
          </cell>
        </row>
        <row r="849">
          <cell r="A849">
            <v>59639</v>
          </cell>
        </row>
        <row r="850">
          <cell r="A850">
            <v>59647</v>
          </cell>
        </row>
        <row r="851">
          <cell r="A851">
            <v>59657</v>
          </cell>
        </row>
        <row r="852">
          <cell r="A852">
            <v>59701</v>
          </cell>
        </row>
        <row r="853">
          <cell r="A853">
            <v>59786</v>
          </cell>
        </row>
        <row r="854">
          <cell r="A854">
            <v>59821</v>
          </cell>
        </row>
        <row r="855">
          <cell r="A855">
            <v>59842</v>
          </cell>
        </row>
        <row r="856">
          <cell r="A856">
            <v>59855</v>
          </cell>
        </row>
        <row r="857">
          <cell r="A857">
            <v>59895</v>
          </cell>
        </row>
        <row r="858">
          <cell r="A858">
            <v>59902</v>
          </cell>
        </row>
        <row r="859">
          <cell r="A859">
            <v>59950</v>
          </cell>
        </row>
        <row r="860">
          <cell r="A860">
            <v>59951</v>
          </cell>
        </row>
        <row r="861">
          <cell r="A861">
            <v>59996</v>
          </cell>
        </row>
        <row r="862">
          <cell r="A862">
            <v>60013</v>
          </cell>
        </row>
        <row r="863">
          <cell r="A863">
            <v>60023</v>
          </cell>
        </row>
        <row r="864">
          <cell r="A864">
            <v>60058</v>
          </cell>
        </row>
        <row r="865">
          <cell r="A865">
            <v>60152</v>
          </cell>
        </row>
        <row r="866">
          <cell r="A866">
            <v>60187</v>
          </cell>
        </row>
        <row r="867">
          <cell r="A867">
            <v>60208</v>
          </cell>
        </row>
        <row r="868">
          <cell r="A868">
            <v>60221</v>
          </cell>
        </row>
        <row r="869">
          <cell r="A869">
            <v>60261</v>
          </cell>
        </row>
        <row r="870">
          <cell r="A870">
            <v>60268</v>
          </cell>
        </row>
        <row r="871">
          <cell r="A871">
            <v>60307</v>
          </cell>
        </row>
        <row r="872">
          <cell r="A872">
            <v>60308</v>
          </cell>
        </row>
        <row r="873">
          <cell r="A873">
            <v>60353</v>
          </cell>
        </row>
        <row r="874">
          <cell r="A874">
            <v>60378</v>
          </cell>
        </row>
        <row r="875">
          <cell r="A875">
            <v>60388</v>
          </cell>
        </row>
        <row r="876">
          <cell r="A876">
            <v>60415</v>
          </cell>
        </row>
        <row r="877">
          <cell r="A877">
            <v>60517</v>
          </cell>
        </row>
        <row r="878">
          <cell r="A878">
            <v>60552</v>
          </cell>
        </row>
        <row r="879">
          <cell r="A879">
            <v>60573</v>
          </cell>
        </row>
        <row r="880">
          <cell r="A880">
            <v>60586</v>
          </cell>
        </row>
        <row r="881">
          <cell r="A881">
            <v>60626</v>
          </cell>
        </row>
        <row r="882">
          <cell r="A882">
            <v>60633</v>
          </cell>
        </row>
        <row r="883">
          <cell r="A883">
            <v>60685</v>
          </cell>
        </row>
        <row r="884">
          <cell r="A884">
            <v>60686</v>
          </cell>
        </row>
        <row r="885">
          <cell r="A885">
            <v>60731</v>
          </cell>
        </row>
        <row r="886">
          <cell r="A886">
            <v>60743</v>
          </cell>
        </row>
        <row r="887">
          <cell r="A887">
            <v>60753</v>
          </cell>
        </row>
        <row r="888">
          <cell r="A888">
            <v>60793</v>
          </cell>
        </row>
        <row r="889">
          <cell r="A889">
            <v>60882</v>
          </cell>
        </row>
        <row r="890">
          <cell r="A890">
            <v>60917</v>
          </cell>
        </row>
        <row r="891">
          <cell r="A891">
            <v>60938</v>
          </cell>
        </row>
        <row r="892">
          <cell r="A892">
            <v>60951</v>
          </cell>
        </row>
        <row r="893">
          <cell r="A893">
            <v>60991</v>
          </cell>
        </row>
        <row r="894">
          <cell r="A894">
            <v>60998</v>
          </cell>
        </row>
        <row r="895">
          <cell r="A895">
            <v>61042</v>
          </cell>
        </row>
        <row r="896">
          <cell r="A896">
            <v>61043</v>
          </cell>
        </row>
        <row r="897">
          <cell r="A897">
            <v>61088</v>
          </cell>
        </row>
        <row r="898">
          <cell r="A898">
            <v>61108</v>
          </cell>
        </row>
        <row r="899">
          <cell r="A899">
            <v>61118</v>
          </cell>
        </row>
        <row r="900">
          <cell r="A900">
            <v>61150</v>
          </cell>
        </row>
        <row r="901">
          <cell r="A901">
            <v>61247</v>
          </cell>
        </row>
        <row r="902">
          <cell r="A902">
            <v>61282</v>
          </cell>
        </row>
        <row r="903">
          <cell r="A903">
            <v>61303</v>
          </cell>
        </row>
        <row r="904">
          <cell r="A904">
            <v>61316</v>
          </cell>
        </row>
        <row r="905">
          <cell r="A905">
            <v>61356</v>
          </cell>
        </row>
        <row r="906">
          <cell r="A906">
            <v>61363</v>
          </cell>
        </row>
        <row r="907">
          <cell r="A907">
            <v>61427</v>
          </cell>
        </row>
        <row r="908">
          <cell r="A908">
            <v>61428</v>
          </cell>
        </row>
        <row r="909">
          <cell r="A909">
            <v>61473</v>
          </cell>
        </row>
        <row r="910">
          <cell r="A910">
            <v>61474</v>
          </cell>
        </row>
        <row r="911">
          <cell r="A911">
            <v>61484</v>
          </cell>
        </row>
        <row r="912">
          <cell r="A912">
            <v>61535</v>
          </cell>
        </row>
        <row r="913">
          <cell r="A913">
            <v>61613</v>
          </cell>
        </row>
        <row r="914">
          <cell r="A914">
            <v>61648</v>
          </cell>
        </row>
        <row r="915">
          <cell r="A915">
            <v>61669</v>
          </cell>
        </row>
        <row r="916">
          <cell r="A916">
            <v>61682</v>
          </cell>
        </row>
        <row r="917">
          <cell r="A917">
            <v>61722</v>
          </cell>
        </row>
        <row r="918">
          <cell r="A918">
            <v>61729</v>
          </cell>
        </row>
        <row r="919">
          <cell r="A919">
            <v>61784</v>
          </cell>
        </row>
        <row r="920">
          <cell r="A920">
            <v>61785</v>
          </cell>
        </row>
        <row r="921">
          <cell r="A921">
            <v>61830</v>
          </cell>
        </row>
        <row r="922">
          <cell r="A922">
            <v>61839</v>
          </cell>
        </row>
        <row r="923">
          <cell r="A923">
            <v>61849</v>
          </cell>
        </row>
        <row r="924">
          <cell r="A924">
            <v>61892</v>
          </cell>
        </row>
        <row r="925">
          <cell r="A925">
            <v>61978</v>
          </cell>
        </row>
        <row r="926">
          <cell r="A926">
            <v>62013</v>
          </cell>
        </row>
        <row r="927">
          <cell r="A927">
            <v>62034</v>
          </cell>
        </row>
        <row r="928">
          <cell r="A928">
            <v>62047</v>
          </cell>
        </row>
        <row r="929">
          <cell r="A929">
            <v>62087</v>
          </cell>
        </row>
        <row r="930">
          <cell r="A930">
            <v>62094</v>
          </cell>
        </row>
        <row r="931">
          <cell r="A931">
            <v>62134</v>
          </cell>
        </row>
        <row r="932">
          <cell r="A932">
            <v>62135</v>
          </cell>
        </row>
        <row r="933">
          <cell r="A933">
            <v>62180</v>
          </cell>
        </row>
        <row r="934">
          <cell r="A934">
            <v>62204</v>
          </cell>
        </row>
        <row r="935">
          <cell r="A935">
            <v>62214</v>
          </cell>
        </row>
        <row r="936">
          <cell r="A936">
            <v>62242</v>
          </cell>
        </row>
        <row r="937">
          <cell r="A937">
            <v>62343</v>
          </cell>
        </row>
        <row r="938">
          <cell r="A938">
            <v>62378</v>
          </cell>
        </row>
        <row r="939">
          <cell r="A939">
            <v>62399</v>
          </cell>
        </row>
        <row r="940">
          <cell r="A940">
            <v>62412</v>
          </cell>
        </row>
        <row r="941">
          <cell r="A941">
            <v>62452</v>
          </cell>
        </row>
        <row r="942">
          <cell r="A942">
            <v>62459</v>
          </cell>
        </row>
        <row r="943">
          <cell r="A943">
            <v>62519</v>
          </cell>
        </row>
        <row r="944">
          <cell r="A944">
            <v>62520</v>
          </cell>
        </row>
        <row r="945">
          <cell r="A945">
            <v>62565</v>
          </cell>
        </row>
        <row r="946">
          <cell r="A946">
            <v>62569</v>
          </cell>
        </row>
        <row r="947">
          <cell r="A947">
            <v>62579</v>
          </cell>
        </row>
        <row r="948">
          <cell r="A948">
            <v>62627</v>
          </cell>
        </row>
        <row r="949">
          <cell r="A949">
            <v>62708</v>
          </cell>
        </row>
        <row r="950">
          <cell r="A950">
            <v>62743</v>
          </cell>
        </row>
        <row r="951">
          <cell r="A951">
            <v>62764</v>
          </cell>
        </row>
        <row r="952">
          <cell r="A952">
            <v>62777</v>
          </cell>
        </row>
        <row r="953">
          <cell r="A953">
            <v>62817</v>
          </cell>
        </row>
        <row r="954">
          <cell r="A954">
            <v>62824</v>
          </cell>
        </row>
        <row r="955">
          <cell r="A955">
            <v>62876</v>
          </cell>
        </row>
        <row r="956">
          <cell r="A956">
            <v>62877</v>
          </cell>
        </row>
        <row r="957">
          <cell r="A957">
            <v>62922</v>
          </cell>
        </row>
        <row r="958">
          <cell r="A958">
            <v>62935</v>
          </cell>
        </row>
        <row r="959">
          <cell r="A959">
            <v>62945</v>
          </cell>
        </row>
        <row r="960">
          <cell r="A960">
            <v>62984</v>
          </cell>
        </row>
        <row r="961">
          <cell r="A961">
            <v>63074</v>
          </cell>
        </row>
        <row r="962">
          <cell r="A962">
            <v>63109</v>
          </cell>
        </row>
        <row r="963">
          <cell r="A963">
            <v>63130</v>
          </cell>
        </row>
        <row r="964">
          <cell r="A964">
            <v>63143</v>
          </cell>
        </row>
        <row r="965">
          <cell r="A965">
            <v>63183</v>
          </cell>
        </row>
        <row r="966">
          <cell r="A966">
            <v>63190</v>
          </cell>
        </row>
        <row r="967">
          <cell r="A967">
            <v>63226</v>
          </cell>
        </row>
        <row r="968">
          <cell r="A968">
            <v>63227</v>
          </cell>
        </row>
        <row r="969">
          <cell r="A969">
            <v>63272</v>
          </cell>
        </row>
        <row r="970">
          <cell r="A970">
            <v>63300</v>
          </cell>
        </row>
        <row r="971">
          <cell r="A971">
            <v>63310</v>
          </cell>
        </row>
        <row r="972">
          <cell r="A972">
            <v>63334</v>
          </cell>
        </row>
        <row r="973">
          <cell r="A973">
            <v>63439</v>
          </cell>
        </row>
        <row r="974">
          <cell r="A974">
            <v>63474</v>
          </cell>
        </row>
        <row r="975">
          <cell r="A975">
            <v>63495</v>
          </cell>
        </row>
        <row r="976">
          <cell r="A976">
            <v>63508</v>
          </cell>
        </row>
        <row r="977">
          <cell r="A977">
            <v>63548</v>
          </cell>
        </row>
        <row r="978">
          <cell r="A978">
            <v>63555</v>
          </cell>
        </row>
        <row r="979">
          <cell r="A979">
            <v>63611</v>
          </cell>
        </row>
        <row r="980">
          <cell r="A980">
            <v>63612</v>
          </cell>
        </row>
        <row r="981">
          <cell r="A981">
            <v>63657</v>
          </cell>
        </row>
        <row r="982">
          <cell r="A982">
            <v>63665</v>
          </cell>
        </row>
        <row r="983">
          <cell r="A983">
            <v>63675</v>
          </cell>
        </row>
        <row r="984">
          <cell r="A984">
            <v>63719</v>
          </cell>
        </row>
        <row r="985">
          <cell r="A985">
            <v>63804</v>
          </cell>
        </row>
        <row r="986">
          <cell r="A986">
            <v>63839</v>
          </cell>
        </row>
        <row r="987">
          <cell r="A987">
            <v>63860</v>
          </cell>
        </row>
        <row r="988">
          <cell r="A988">
            <v>63873</v>
          </cell>
        </row>
        <row r="989">
          <cell r="A989">
            <v>63913</v>
          </cell>
        </row>
        <row r="990">
          <cell r="A990">
            <v>63920</v>
          </cell>
        </row>
        <row r="991">
          <cell r="A991">
            <v>63968</v>
          </cell>
        </row>
        <row r="992">
          <cell r="A992">
            <v>63969</v>
          </cell>
        </row>
        <row r="993">
          <cell r="A993">
            <v>64014</v>
          </cell>
        </row>
        <row r="994">
          <cell r="A994">
            <v>64030</v>
          </cell>
        </row>
        <row r="995">
          <cell r="A995">
            <v>64040</v>
          </cell>
        </row>
        <row r="996">
          <cell r="A996">
            <v>64076</v>
          </cell>
        </row>
        <row r="997">
          <cell r="A997">
            <v>64169</v>
          </cell>
        </row>
        <row r="998">
          <cell r="A998">
            <v>64204</v>
          </cell>
        </row>
        <row r="999">
          <cell r="A999">
            <v>64225</v>
          </cell>
        </row>
        <row r="1000">
          <cell r="A1000">
            <v>64238</v>
          </cell>
        </row>
        <row r="1001">
          <cell r="A1001">
            <v>64278</v>
          </cell>
        </row>
        <row r="1002">
          <cell r="A1002">
            <v>64285</v>
          </cell>
        </row>
        <row r="1003">
          <cell r="A1003">
            <v>64346</v>
          </cell>
        </row>
        <row r="1004">
          <cell r="A1004">
            <v>64347</v>
          </cell>
        </row>
        <row r="1005">
          <cell r="A1005">
            <v>64392</v>
          </cell>
        </row>
        <row r="1006">
          <cell r="A1006">
            <v>64396</v>
          </cell>
        </row>
        <row r="1007">
          <cell r="A1007">
            <v>64406</v>
          </cell>
        </row>
        <row r="1008">
          <cell r="A1008">
            <v>64454</v>
          </cell>
        </row>
        <row r="1009">
          <cell r="A1009">
            <v>64535</v>
          </cell>
        </row>
        <row r="1010">
          <cell r="A1010">
            <v>64570</v>
          </cell>
        </row>
        <row r="1011">
          <cell r="A1011">
            <v>64591</v>
          </cell>
        </row>
        <row r="1012">
          <cell r="A1012">
            <v>64604</v>
          </cell>
        </row>
        <row r="1013">
          <cell r="A1013">
            <v>64644</v>
          </cell>
        </row>
        <row r="1014">
          <cell r="A1014">
            <v>64651</v>
          </cell>
        </row>
        <row r="1015">
          <cell r="A1015">
            <v>64703</v>
          </cell>
        </row>
        <row r="1016">
          <cell r="A1016">
            <v>64704</v>
          </cell>
        </row>
        <row r="1017">
          <cell r="A1017">
            <v>64749</v>
          </cell>
        </row>
        <row r="1018">
          <cell r="A1018">
            <v>64761</v>
          </cell>
        </row>
        <row r="1019">
          <cell r="A1019">
            <v>64771</v>
          </cell>
        </row>
        <row r="1020">
          <cell r="A1020">
            <v>64811</v>
          </cell>
        </row>
        <row r="1021">
          <cell r="A1021">
            <v>64900</v>
          </cell>
        </row>
        <row r="1022">
          <cell r="A1022">
            <v>64935</v>
          </cell>
        </row>
        <row r="1023">
          <cell r="A1023">
            <v>64956</v>
          </cell>
        </row>
        <row r="1024">
          <cell r="A1024">
            <v>64969</v>
          </cell>
        </row>
        <row r="1025">
          <cell r="A1025">
            <v>65009</v>
          </cell>
        </row>
        <row r="1026">
          <cell r="A1026">
            <v>65016</v>
          </cell>
        </row>
        <row r="1027">
          <cell r="A1027">
            <v>65060</v>
          </cell>
        </row>
        <row r="1028">
          <cell r="A1028">
            <v>65061</v>
          </cell>
        </row>
        <row r="1029">
          <cell r="A1029">
            <v>65106</v>
          </cell>
        </row>
        <row r="1030">
          <cell r="A1030">
            <v>65126</v>
          </cell>
        </row>
        <row r="1031">
          <cell r="A1031">
            <v>65136</v>
          </cell>
        </row>
        <row r="1032">
          <cell r="A1032">
            <v>65168</v>
          </cell>
        </row>
        <row r="1033">
          <cell r="A1033">
            <v>65265</v>
          </cell>
        </row>
        <row r="1034">
          <cell r="A1034">
            <v>65300</v>
          </cell>
        </row>
        <row r="1035">
          <cell r="A1035">
            <v>65321</v>
          </cell>
        </row>
        <row r="1036">
          <cell r="A1036">
            <v>65334</v>
          </cell>
        </row>
        <row r="1037">
          <cell r="A1037">
            <v>65374</v>
          </cell>
        </row>
      </sheetData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522"/>
  <sheetViews>
    <sheetView tabSelected="1" topLeftCell="F1" workbookViewId="0">
      <selection activeCell="N54" sqref="N54"/>
    </sheetView>
  </sheetViews>
  <sheetFormatPr defaultRowHeight="14.4" x14ac:dyDescent="0.3"/>
  <cols>
    <col min="1" max="1" width="5.44140625" bestFit="1" customWidth="1"/>
    <col min="2" max="4" width="10.5546875" bestFit="1" customWidth="1"/>
    <col min="5" max="5" width="9.33203125" bestFit="1" customWidth="1"/>
    <col min="6" max="7" width="12" bestFit="1" customWidth="1"/>
    <col min="8" max="8" width="6.33203125" bestFit="1" customWidth="1"/>
    <col min="9" max="9" width="11.109375" bestFit="1" customWidth="1"/>
    <col min="10" max="10" width="11.5546875" bestFit="1" customWidth="1"/>
    <col min="11" max="11" width="12.6640625" bestFit="1" customWidth="1"/>
    <col min="12" max="12" width="12" bestFit="1" customWidth="1"/>
    <col min="13" max="13" width="8.44140625" bestFit="1" customWidth="1"/>
    <col min="14" max="14" width="6.6640625" bestFit="1" customWidth="1"/>
    <col min="15" max="17" width="12" bestFit="1" customWidth="1"/>
    <col min="18" max="18" width="4.44140625" bestFit="1" customWidth="1"/>
    <col min="19" max="20" width="10.6640625" bestFit="1" customWidth="1"/>
    <col min="21" max="21" width="3.88671875" customWidth="1"/>
    <col min="22" max="22" width="2.6640625" customWidth="1"/>
    <col min="23" max="23" width="6.6640625" bestFit="1" customWidth="1"/>
    <col min="24" max="24" width="11.109375" bestFit="1" customWidth="1"/>
    <col min="25" max="25" width="9.44140625" customWidth="1"/>
    <col min="26" max="88" width="10.6640625" bestFit="1" customWidth="1"/>
  </cols>
  <sheetData>
    <row r="2" spans="1:25" x14ac:dyDescent="0.3">
      <c r="A2" s="4" t="s">
        <v>0</v>
      </c>
      <c r="B2" s="5" t="s">
        <v>1</v>
      </c>
      <c r="C2" s="5" t="s">
        <v>4</v>
      </c>
      <c r="D2" s="5" t="s">
        <v>2</v>
      </c>
      <c r="E2" s="6" t="s">
        <v>3</v>
      </c>
      <c r="F2" s="13" t="s">
        <v>5</v>
      </c>
      <c r="G2" s="13" t="s">
        <v>6</v>
      </c>
      <c r="H2" s="13" t="s">
        <v>13</v>
      </c>
      <c r="I2" s="14" t="s">
        <v>7</v>
      </c>
      <c r="J2" s="15" t="s">
        <v>8</v>
      </c>
      <c r="K2" s="14" t="s">
        <v>5</v>
      </c>
      <c r="L2" s="14" t="s">
        <v>6</v>
      </c>
      <c r="M2" s="14" t="s">
        <v>14</v>
      </c>
      <c r="N2" s="17" t="s">
        <v>10</v>
      </c>
      <c r="O2" s="18" t="s">
        <v>9</v>
      </c>
      <c r="P2" s="17" t="s">
        <v>5</v>
      </c>
      <c r="Q2" s="17" t="s">
        <v>6</v>
      </c>
      <c r="R2" s="17" t="s">
        <v>11</v>
      </c>
      <c r="S2" s="22" t="s">
        <v>15</v>
      </c>
      <c r="T2" s="22" t="s">
        <v>12</v>
      </c>
      <c r="W2" s="17" t="s">
        <v>10</v>
      </c>
      <c r="X2" s="14" t="s">
        <v>7</v>
      </c>
      <c r="Y2" s="17" t="s">
        <v>10</v>
      </c>
    </row>
    <row r="3" spans="1:25" x14ac:dyDescent="0.3">
      <c r="A3" s="7">
        <v>1</v>
      </c>
      <c r="B3" s="9">
        <v>44200</v>
      </c>
      <c r="C3" s="23">
        <v>44562</v>
      </c>
      <c r="D3" s="24">
        <v>2.8325</v>
      </c>
      <c r="E3" s="11">
        <f>TRUNC(1000/((1+D3/100)^(NETWORKDAYS($B3,C3-1,Feriados!$A$1:$A$936)/252)),6)</f>
        <v>972.562997</v>
      </c>
      <c r="G3">
        <v>1</v>
      </c>
      <c r="H3">
        <v>0</v>
      </c>
      <c r="I3" s="24">
        <v>2.8325</v>
      </c>
      <c r="J3" s="16">
        <f>TRUNC(1000/((1+I3/100)^(NETWORKDAYS($B3,C3-1,Feriados!$A$1:$A$936)/252)),6)</f>
        <v>972.562997</v>
      </c>
      <c r="L3">
        <v>1</v>
      </c>
      <c r="M3">
        <v>0</v>
      </c>
      <c r="N3" s="25">
        <v>1.9</v>
      </c>
      <c r="O3">
        <v>1</v>
      </c>
      <c r="Q3">
        <v>1</v>
      </c>
      <c r="R3">
        <v>0</v>
      </c>
      <c r="W3" s="20">
        <v>1.9</v>
      </c>
      <c r="X3" s="21">
        <v>2.8325</v>
      </c>
      <c r="Y3" s="25">
        <v>4.4000000000000004</v>
      </c>
    </row>
    <row r="4" spans="1:25" x14ac:dyDescent="0.3">
      <c r="A4">
        <f>+A3+1</f>
        <v>2</v>
      </c>
      <c r="B4" s="9">
        <v>44201</v>
      </c>
      <c r="C4" s="9">
        <f>+C3</f>
        <v>44562</v>
      </c>
      <c r="D4" s="10">
        <f>+D3</f>
        <v>2.8325</v>
      </c>
      <c r="E4" s="11">
        <f>TRUNC(1000/((1+D4/100)^(NETWORKDAYS($B4,C4-1,Feriados!$A$1:$A$936)/252)),6)</f>
        <v>972.67079999999999</v>
      </c>
      <c r="F4">
        <f t="shared" ref="F4:F67" si="0">+E4/E3-1</f>
        <v>1.1084423356888529E-4</v>
      </c>
      <c r="G4">
        <f>+(1+F4)*G3</f>
        <v>1.0001108442335689</v>
      </c>
      <c r="H4" s="12">
        <f>+(G4-1)*100</f>
        <v>1.1084423356888529E-2</v>
      </c>
      <c r="I4" s="24">
        <v>2.8877000000000002</v>
      </c>
      <c r="J4" s="16">
        <f>TRUNC(1000/((1+I4/100)^(NETWORKDAYS($B4,C4-1,Feriados!$A$1:$A$936)/252)),6)</f>
        <v>972.15309600000001</v>
      </c>
      <c r="K4">
        <f t="shared" ref="K4:K67" si="1">+J4/J3-1</f>
        <v>-4.2146472903492604E-4</v>
      </c>
      <c r="L4">
        <f>+(1+K4)*L3</f>
        <v>0.99957853527096507</v>
      </c>
      <c r="M4" s="12">
        <f>+(L4-1)*100</f>
        <v>-4.2146472903492604E-2</v>
      </c>
      <c r="N4" s="25">
        <v>1.9</v>
      </c>
      <c r="O4">
        <f>+((N3/100+1)^(1/252))*O3</f>
        <v>1.000074692290285</v>
      </c>
      <c r="P4">
        <f t="shared" ref="P4:P67" si="2">+O4/O3-1</f>
        <v>7.4692290285005569E-5</v>
      </c>
      <c r="Q4">
        <f>+(1+P4)*Q3</f>
        <v>1.000074692290285</v>
      </c>
      <c r="R4" s="12">
        <f>+(Q4-1)*100</f>
        <v>7.4692290285005569E-3</v>
      </c>
      <c r="S4" s="19">
        <f t="shared" ref="S4:S67" si="3">+F4/P4</f>
        <v>1.4840117118638843</v>
      </c>
      <c r="T4" s="19">
        <f t="shared" ref="T4:T67" si="4">+H4/R4</f>
        <v>1.4840117118638843</v>
      </c>
      <c r="W4" s="20">
        <v>1.9</v>
      </c>
      <c r="X4" s="21">
        <v>2.8877000000000002</v>
      </c>
      <c r="Y4" s="25">
        <v>4.4000000000000004</v>
      </c>
    </row>
    <row r="5" spans="1:25" x14ac:dyDescent="0.3">
      <c r="A5">
        <f t="shared" ref="A5:A68" si="5">+A4+1</f>
        <v>3</v>
      </c>
      <c r="B5" s="9">
        <v>44202</v>
      </c>
      <c r="C5" s="9">
        <f t="shared" ref="C5:D20" si="6">+C4</f>
        <v>44562</v>
      </c>
      <c r="D5" s="10">
        <f t="shared" si="6"/>
        <v>2.8325</v>
      </c>
      <c r="E5" s="11">
        <f>TRUNC(1000/((1+D5/100)^(NETWORKDAYS($B5,C5-1,Feriados!$A$1:$A$936)/252)),6)</f>
        <v>972.77861600000006</v>
      </c>
      <c r="F5">
        <f t="shared" si="0"/>
        <v>1.1084531374860873E-4</v>
      </c>
      <c r="G5">
        <f t="shared" ref="G5:G68" si="7">+(1+F5)*G4</f>
        <v>1.0002217018338813</v>
      </c>
      <c r="H5" s="12">
        <f t="shared" ref="H5:H68" si="8">+(G5-1)*100</f>
        <v>2.2170183388126041E-2</v>
      </c>
      <c r="I5" s="24">
        <v>2.9390000000000001</v>
      </c>
      <c r="J5" s="16">
        <f>TRUNC(1000/((1+I5/100)^(NETWORKDAYS($B5,C5-1,Feriados!$A$1:$A$936)/252)),6)</f>
        <v>971.78416000000004</v>
      </c>
      <c r="K5">
        <f t="shared" si="1"/>
        <v>-3.7950401178377113E-4</v>
      </c>
      <c r="L5">
        <f t="shared" ref="L5:L68" si="9">+(1+K5)*L4</f>
        <v>0.99919919120673684</v>
      </c>
      <c r="M5" s="12">
        <f t="shared" ref="M5:M68" si="10">+(L5-1)*100</f>
        <v>-8.0080879326316357E-2</v>
      </c>
      <c r="N5" s="25">
        <v>1.9</v>
      </c>
      <c r="O5">
        <f t="shared" ref="O5:O68" si="11">+((N4/100+1)^(1/252))*O4</f>
        <v>1.0001493901595082</v>
      </c>
      <c r="P5">
        <f t="shared" si="2"/>
        <v>7.4692290285005569E-5</v>
      </c>
      <c r="Q5">
        <f t="shared" ref="Q5:Q68" si="12">+(1+P5)*Q4</f>
        <v>1.0001493901595082</v>
      </c>
      <c r="R5" s="12">
        <f t="shared" ref="R5:R68" si="13">+(Q5-1)*100</f>
        <v>1.4939015950821144E-2</v>
      </c>
      <c r="S5" s="19">
        <f t="shared" si="3"/>
        <v>1.484026173593727</v>
      </c>
      <c r="T5" s="19">
        <f t="shared" si="4"/>
        <v>1.4840457672118241</v>
      </c>
      <c r="W5" s="20">
        <v>1.9</v>
      </c>
      <c r="X5" s="21">
        <v>2.9390000000000001</v>
      </c>
      <c r="Y5" s="25">
        <v>4.4000000000000004</v>
      </c>
    </row>
    <row r="6" spans="1:25" x14ac:dyDescent="0.3">
      <c r="A6">
        <f t="shared" si="5"/>
        <v>4</v>
      </c>
      <c r="B6" s="9">
        <v>44203</v>
      </c>
      <c r="C6" s="9">
        <f t="shared" si="6"/>
        <v>44562</v>
      </c>
      <c r="D6" s="10">
        <f t="shared" si="6"/>
        <v>2.8325</v>
      </c>
      <c r="E6" s="11">
        <f>TRUNC(1000/((1+D6/100)^(NETWORKDAYS($B6,C6-1,Feriados!$A$1:$A$936)/252)),6)</f>
        <v>972.88644299999999</v>
      </c>
      <c r="F6">
        <f t="shared" si="0"/>
        <v>1.1084433624097834E-4</v>
      </c>
      <c r="G6">
        <f t="shared" si="7"/>
        <v>1.0003325707445148</v>
      </c>
      <c r="H6" s="12">
        <f t="shared" si="8"/>
        <v>3.3257074451475965E-2</v>
      </c>
      <c r="I6" s="24">
        <v>3.0352000000000001</v>
      </c>
      <c r="J6" s="16">
        <f>TRUNC(1000/((1+I6/100)^(NETWORKDAYS($B6,C6-1,Feriados!$A$1:$A$936)/252)),6)</f>
        <v>971.00284499999998</v>
      </c>
      <c r="K6">
        <f t="shared" si="1"/>
        <v>-8.0400055090423805E-4</v>
      </c>
      <c r="L6">
        <f t="shared" si="9"/>
        <v>0.99839583450654357</v>
      </c>
      <c r="M6" s="12">
        <f t="shared" si="10"/>
        <v>-0.16041654934564331</v>
      </c>
      <c r="N6" s="25">
        <v>1.9</v>
      </c>
      <c r="O6">
        <f t="shared" si="11"/>
        <v>1.0002240936080864</v>
      </c>
      <c r="P6">
        <f t="shared" si="2"/>
        <v>7.4692290285005569E-5</v>
      </c>
      <c r="Q6">
        <f t="shared" si="12"/>
        <v>1.0002240936080864</v>
      </c>
      <c r="R6" s="12">
        <f t="shared" si="13"/>
        <v>2.2409360808639534E-2</v>
      </c>
      <c r="S6" s="19">
        <f t="shared" si="3"/>
        <v>1.4840130864648324</v>
      </c>
      <c r="T6" s="19">
        <f t="shared" si="4"/>
        <v>1.484070640633993</v>
      </c>
      <c r="W6" s="20">
        <v>1.9</v>
      </c>
      <c r="X6" s="21">
        <v>3.0352000000000001</v>
      </c>
      <c r="Y6" s="25">
        <v>4.4000000000000004</v>
      </c>
    </row>
    <row r="7" spans="1:25" x14ac:dyDescent="0.3">
      <c r="A7">
        <f t="shared" si="5"/>
        <v>5</v>
      </c>
      <c r="B7" s="9">
        <v>44204</v>
      </c>
      <c r="C7" s="9">
        <f t="shared" si="6"/>
        <v>44562</v>
      </c>
      <c r="D7" s="10">
        <f t="shared" si="6"/>
        <v>2.8325</v>
      </c>
      <c r="E7" s="11">
        <f>TRUNC(1000/((1+D7/100)^(NETWORKDAYS($B7,C7-1,Feriados!$A$1:$A$936)/252)),6)</f>
        <v>972.994282</v>
      </c>
      <c r="F7">
        <f t="shared" si="0"/>
        <v>1.1084438556618892E-4</v>
      </c>
      <c r="G7">
        <f t="shared" si="7"/>
        <v>1.0004434519936807</v>
      </c>
      <c r="H7" s="12">
        <f t="shared" si="8"/>
        <v>4.4345199368067689E-2</v>
      </c>
      <c r="I7" s="24">
        <v>3.1444000000000001</v>
      </c>
      <c r="J7" s="16">
        <f>TRUNC(1000/((1+I7/100)^(NETWORKDAYS($B7,C7-1,Feriados!$A$1:$A$936)/252)),6)</f>
        <v>970.11032</v>
      </c>
      <c r="K7">
        <f t="shared" si="1"/>
        <v>-9.1917856327183856E-4</v>
      </c>
      <c r="L7">
        <f t="shared" si="9"/>
        <v>0.9974781304578052</v>
      </c>
      <c r="M7" s="12">
        <f t="shared" si="10"/>
        <v>-0.2521869542194799</v>
      </c>
      <c r="N7" s="25">
        <v>1.9</v>
      </c>
      <c r="O7">
        <f t="shared" si="11"/>
        <v>1.0002988026364363</v>
      </c>
      <c r="P7">
        <f t="shared" si="2"/>
        <v>7.4692290285005569E-5</v>
      </c>
      <c r="Q7">
        <f t="shared" si="12"/>
        <v>1.0002988026364363</v>
      </c>
      <c r="R7" s="12">
        <f t="shared" si="13"/>
        <v>2.9880263643633498E-2</v>
      </c>
      <c r="S7" s="19">
        <f t="shared" si="3"/>
        <v>1.4840137468437069</v>
      </c>
      <c r="T7" s="19">
        <f t="shared" si="4"/>
        <v>1.4840966564736517</v>
      </c>
      <c r="W7" s="20">
        <v>1.9</v>
      </c>
      <c r="X7" s="21">
        <v>3.1444000000000001</v>
      </c>
      <c r="Y7" s="25">
        <v>4.4000000000000004</v>
      </c>
    </row>
    <row r="8" spans="1:25" x14ac:dyDescent="0.3">
      <c r="A8">
        <f t="shared" si="5"/>
        <v>6</v>
      </c>
      <c r="B8" s="9">
        <v>44207</v>
      </c>
      <c r="C8" s="9">
        <f t="shared" si="6"/>
        <v>44562</v>
      </c>
      <c r="D8" s="10">
        <f t="shared" si="6"/>
        <v>2.8325</v>
      </c>
      <c r="E8" s="11">
        <f>TRUNC(1000/((1+D8/100)^(NETWORKDAYS($B8,C8-1,Feriados!$A$1:$A$936)/252)),6)</f>
        <v>973.10213299999998</v>
      </c>
      <c r="F8">
        <f t="shared" si="0"/>
        <v>1.1084443351339068E-4</v>
      </c>
      <c r="G8">
        <f t="shared" si="7"/>
        <v>1.000554345581379</v>
      </c>
      <c r="H8" s="12">
        <f t="shared" si="8"/>
        <v>5.5434558137901213E-2</v>
      </c>
      <c r="I8" s="24">
        <v>3.2616999999999998</v>
      </c>
      <c r="J8" s="16">
        <f>TRUNC(1000/((1+I8/100)^(NETWORKDAYS($B8,C8-1,Feriados!$A$1:$A$936)/252)),6)</f>
        <v>969.15360699999997</v>
      </c>
      <c r="K8">
        <f t="shared" si="1"/>
        <v>-9.8618990054655242E-4</v>
      </c>
      <c r="L8">
        <f t="shared" si="9"/>
        <v>0.99649442759953166</v>
      </c>
      <c r="M8" s="12">
        <f t="shared" si="10"/>
        <v>-0.35055724004683375</v>
      </c>
      <c r="N8" s="25">
        <v>1.9</v>
      </c>
      <c r="O8">
        <f t="shared" si="11"/>
        <v>1.0003735172449746</v>
      </c>
      <c r="P8">
        <f t="shared" si="2"/>
        <v>7.4692290285005569E-5</v>
      </c>
      <c r="Q8">
        <f t="shared" si="12"/>
        <v>1.0003735172449746</v>
      </c>
      <c r="R8" s="12">
        <f t="shared" si="13"/>
        <v>3.7351724497458605E-2</v>
      </c>
      <c r="S8" s="19">
        <f t="shared" si="3"/>
        <v>1.4840143887734372</v>
      </c>
      <c r="T8" s="19">
        <f t="shared" si="4"/>
        <v>1.4841231264080714</v>
      </c>
      <c r="W8" s="20">
        <v>1.9</v>
      </c>
      <c r="X8" s="21">
        <v>3.2616999999999998</v>
      </c>
      <c r="Y8" s="25">
        <v>4.4000000000000004</v>
      </c>
    </row>
    <row r="9" spans="1:25" x14ac:dyDescent="0.3">
      <c r="A9">
        <f t="shared" si="5"/>
        <v>7</v>
      </c>
      <c r="B9" s="9">
        <v>44208</v>
      </c>
      <c r="C9" s="9">
        <f t="shared" si="6"/>
        <v>44562</v>
      </c>
      <c r="D9" s="10">
        <f t="shared" si="6"/>
        <v>2.8325</v>
      </c>
      <c r="E9" s="11">
        <f>TRUNC(1000/((1+D9/100)^(NETWORKDAYS($B9,C9-1,Feriados!$A$1:$A$936)/252)),6)</f>
        <v>973.20999600000005</v>
      </c>
      <c r="F9">
        <f t="shared" si="0"/>
        <v>1.1084448008302772E-4</v>
      </c>
      <c r="G9">
        <f t="shared" si="7"/>
        <v>1.0006652515076098</v>
      </c>
      <c r="H9" s="12">
        <f t="shared" si="8"/>
        <v>6.6525150760976537E-2</v>
      </c>
      <c r="I9" s="24">
        <v>3.1926999999999999</v>
      </c>
      <c r="J9" s="16">
        <f>TRUNC(1000/((1+I9/100)^(NETWORKDAYS($B9,C9-1,Feriados!$A$1:$A$936)/252)),6)</f>
        <v>969.90715299999999</v>
      </c>
      <c r="K9">
        <f t="shared" si="1"/>
        <v>7.7752999582036963E-4</v>
      </c>
      <c r="L9">
        <f t="shared" si="9"/>
        <v>0.99726923190765815</v>
      </c>
      <c r="M9" s="12">
        <f t="shared" si="10"/>
        <v>-0.27307680923418509</v>
      </c>
      <c r="N9" s="25">
        <v>1.9</v>
      </c>
      <c r="O9">
        <f t="shared" si="11"/>
        <v>1.0004482374341181</v>
      </c>
      <c r="P9">
        <f t="shared" si="2"/>
        <v>7.4692290285005569E-5</v>
      </c>
      <c r="Q9">
        <f t="shared" si="12"/>
        <v>1.0004482374341181</v>
      </c>
      <c r="R9" s="12">
        <f t="shared" si="13"/>
        <v>4.4823743411814831E-2</v>
      </c>
      <c r="S9" s="19">
        <f t="shared" si="3"/>
        <v>1.4840150122599691</v>
      </c>
      <c r="T9" s="19">
        <f t="shared" si="4"/>
        <v>1.484149820995128</v>
      </c>
      <c r="W9" s="20">
        <v>1.9</v>
      </c>
      <c r="X9" s="21">
        <v>3.1926999999999999</v>
      </c>
      <c r="Y9" s="25">
        <v>4.4000000000000004</v>
      </c>
    </row>
    <row r="10" spans="1:25" x14ac:dyDescent="0.3">
      <c r="A10">
        <f t="shared" si="5"/>
        <v>8</v>
      </c>
      <c r="B10" s="9">
        <v>44209</v>
      </c>
      <c r="C10" s="9">
        <f t="shared" si="6"/>
        <v>44562</v>
      </c>
      <c r="D10" s="10">
        <f t="shared" si="6"/>
        <v>2.8325</v>
      </c>
      <c r="E10" s="11">
        <f>TRUNC(1000/((1+D10/100)^(NETWORKDAYS($B10,C10-1,Feriados!$A$1:$A$936)/252)),6)</f>
        <v>973.31787099999997</v>
      </c>
      <c r="F10">
        <f t="shared" si="0"/>
        <v>1.1084452527532207E-4</v>
      </c>
      <c r="G10">
        <f t="shared" si="7"/>
        <v>1.0007761697723727</v>
      </c>
      <c r="H10" s="12">
        <f t="shared" si="8"/>
        <v>7.7616977237271456E-2</v>
      </c>
      <c r="I10" s="24">
        <v>3.2957000000000001</v>
      </c>
      <c r="J10" s="16">
        <f>TRUNC(1000/((1+I10/100)^(NETWORKDAYS($B10,C10-1,Feriados!$A$1:$A$936)/252)),6)</f>
        <v>969.09156199999995</v>
      </c>
      <c r="K10">
        <f t="shared" si="1"/>
        <v>-8.4089595326453104E-4</v>
      </c>
      <c r="L10">
        <f t="shared" si="9"/>
        <v>0.99643063224623174</v>
      </c>
      <c r="M10" s="12">
        <f t="shared" si="10"/>
        <v>-0.356936775376826</v>
      </c>
      <c r="N10" s="25">
        <v>1.9</v>
      </c>
      <c r="O10">
        <f t="shared" si="11"/>
        <v>1.0005229632042838</v>
      </c>
      <c r="P10">
        <f t="shared" si="2"/>
        <v>7.4692290285005569E-5</v>
      </c>
      <c r="Q10">
        <f t="shared" si="12"/>
        <v>1.0005229632042838</v>
      </c>
      <c r="R10" s="12">
        <f t="shared" si="13"/>
        <v>5.229632042837995E-2</v>
      </c>
      <c r="S10" s="19">
        <f t="shared" si="3"/>
        <v>1.4840156173062755</v>
      </c>
      <c r="T10" s="19">
        <f t="shared" si="4"/>
        <v>1.484176641902909</v>
      </c>
      <c r="W10" s="20">
        <v>1.9</v>
      </c>
      <c r="X10" s="21">
        <v>3.2957000000000001</v>
      </c>
      <c r="Y10" s="25">
        <v>4.4000000000000004</v>
      </c>
    </row>
    <row r="11" spans="1:25" x14ac:dyDescent="0.3">
      <c r="A11">
        <f t="shared" si="5"/>
        <v>9</v>
      </c>
      <c r="B11" s="9">
        <v>44210</v>
      </c>
      <c r="C11" s="9">
        <f t="shared" si="6"/>
        <v>44562</v>
      </c>
      <c r="D11" s="10">
        <f t="shared" si="6"/>
        <v>2.8325</v>
      </c>
      <c r="E11" s="11">
        <f>TRUNC(1000/((1+D11/100)^(NETWORKDAYS($B11,C11-1,Feriados!$A$1:$A$936)/252)),6)</f>
        <v>973.42575799999997</v>
      </c>
      <c r="F11">
        <f t="shared" si="0"/>
        <v>1.1084456909138396E-4</v>
      </c>
      <c r="G11">
        <f t="shared" si="7"/>
        <v>1.0008871003756681</v>
      </c>
      <c r="H11" s="12">
        <f t="shared" si="8"/>
        <v>8.8710037566808175E-2</v>
      </c>
      <c r="I11" s="24">
        <v>3.28</v>
      </c>
      <c r="J11" s="16">
        <f>TRUNC(1000/((1+I11/100)^(NETWORKDAYS($B11,C11-1,Feriados!$A$1:$A$936)/252)),6)</f>
        <v>969.358338</v>
      </c>
      <c r="K11">
        <f t="shared" si="1"/>
        <v>2.7528461753334454E-4</v>
      </c>
      <c r="L11">
        <f t="shared" si="9"/>
        <v>0.99670493427172813</v>
      </c>
      <c r="M11" s="12">
        <f t="shared" si="10"/>
        <v>-0.32950657282718732</v>
      </c>
      <c r="N11" s="25">
        <v>1.9</v>
      </c>
      <c r="O11">
        <f t="shared" si="11"/>
        <v>1.0005976945558883</v>
      </c>
      <c r="P11">
        <f t="shared" si="2"/>
        <v>7.4692290285005569E-5</v>
      </c>
      <c r="Q11">
        <f t="shared" si="12"/>
        <v>1.0005976945558883</v>
      </c>
      <c r="R11" s="12">
        <f t="shared" si="13"/>
        <v>5.9769455588831732E-2</v>
      </c>
      <c r="S11" s="19">
        <f t="shared" si="3"/>
        <v>1.4840162039272202</v>
      </c>
      <c r="T11" s="19">
        <f t="shared" si="4"/>
        <v>1.4842035399663931</v>
      </c>
      <c r="W11" s="20">
        <v>1.9</v>
      </c>
      <c r="X11" s="21">
        <v>3.28</v>
      </c>
      <c r="Y11" s="25">
        <v>4.4000000000000004</v>
      </c>
    </row>
    <row r="12" spans="1:25" x14ac:dyDescent="0.3">
      <c r="A12">
        <f t="shared" si="5"/>
        <v>10</v>
      </c>
      <c r="B12" s="9">
        <v>44211</v>
      </c>
      <c r="C12" s="9">
        <f t="shared" si="6"/>
        <v>44562</v>
      </c>
      <c r="D12" s="10">
        <f t="shared" si="6"/>
        <v>2.8325</v>
      </c>
      <c r="E12" s="11">
        <f>TRUNC(1000/((1+D12/100)^(NETWORKDAYS($B12,C12-1,Feriados!$A$1:$A$936)/252)),6)</f>
        <v>973.53365699999995</v>
      </c>
      <c r="F12">
        <f t="shared" si="0"/>
        <v>1.1084461153121339E-4</v>
      </c>
      <c r="G12">
        <f t="shared" si="7"/>
        <v>1.0009980433174959</v>
      </c>
      <c r="H12" s="12">
        <f t="shared" si="8"/>
        <v>9.9804331749586694E-2</v>
      </c>
      <c r="I12" s="24">
        <v>3.3494999999999999</v>
      </c>
      <c r="J12" s="16">
        <f>TRUNC(1000/((1+I12/100)^(NETWORKDAYS($B12,C12-1,Feriados!$A$1:$A$936)/252)),6)</f>
        <v>968.85640100000001</v>
      </c>
      <c r="K12">
        <f t="shared" si="1"/>
        <v>-5.1780335539863831E-4</v>
      </c>
      <c r="L12">
        <f t="shared" si="9"/>
        <v>0.9961888371124199</v>
      </c>
      <c r="M12" s="12">
        <f t="shared" si="10"/>
        <v>-0.38111628875800996</v>
      </c>
      <c r="N12" s="25">
        <v>1.9</v>
      </c>
      <c r="O12">
        <f t="shared" si="11"/>
        <v>1.0006724314893487</v>
      </c>
      <c r="P12">
        <f t="shared" si="2"/>
        <v>7.4692290285005569E-5</v>
      </c>
      <c r="Q12">
        <f t="shared" si="12"/>
        <v>1.0006724314893487</v>
      </c>
      <c r="R12" s="12">
        <f t="shared" si="13"/>
        <v>6.7243148934870156E-2</v>
      </c>
      <c r="S12" s="19">
        <f t="shared" si="3"/>
        <v>1.4840167721228033</v>
      </c>
      <c r="T12" s="19">
        <f t="shared" si="4"/>
        <v>1.4842304878710304</v>
      </c>
      <c r="W12" s="20">
        <v>1.9</v>
      </c>
      <c r="X12" s="21">
        <v>3.3494999999999999</v>
      </c>
      <c r="Y12" s="25">
        <v>4.4000000000000004</v>
      </c>
    </row>
    <row r="13" spans="1:25" x14ac:dyDescent="0.3">
      <c r="A13">
        <f t="shared" si="5"/>
        <v>11</v>
      </c>
      <c r="B13" s="9">
        <v>44214</v>
      </c>
      <c r="C13" s="9">
        <f t="shared" si="6"/>
        <v>44562</v>
      </c>
      <c r="D13" s="10">
        <f t="shared" si="6"/>
        <v>2.8325</v>
      </c>
      <c r="E13" s="11">
        <f>TRUNC(1000/((1+D13/100)^(NETWORKDAYS($B13,C13-1,Feriados!$A$1:$A$936)/252)),6)</f>
        <v>973.64156800000001</v>
      </c>
      <c r="F13">
        <f t="shared" si="0"/>
        <v>1.1084465259525444E-4</v>
      </c>
      <c r="G13">
        <f t="shared" si="7"/>
        <v>1.0011089985978558</v>
      </c>
      <c r="H13" s="12">
        <f t="shared" si="8"/>
        <v>0.11089985978558481</v>
      </c>
      <c r="I13" s="24">
        <v>3.2635000000000001</v>
      </c>
      <c r="J13" s="16">
        <f>TRUNC(1000/((1+I13/100)^(NETWORKDAYS($B13,C13-1,Feriados!$A$1:$A$936)/252)),6)</f>
        <v>969.75482599999998</v>
      </c>
      <c r="K13">
        <f t="shared" si="1"/>
        <v>9.2730460269718762E-4</v>
      </c>
      <c r="L13">
        <f t="shared" si="9"/>
        <v>0.99711260760622977</v>
      </c>
      <c r="M13" s="12">
        <f t="shared" si="10"/>
        <v>-0.28873923937702273</v>
      </c>
      <c r="N13" s="25">
        <v>1.9</v>
      </c>
      <c r="O13">
        <f t="shared" si="11"/>
        <v>1.0007471740050817</v>
      </c>
      <c r="P13">
        <f t="shared" si="2"/>
        <v>7.4692290285005569E-5</v>
      </c>
      <c r="Q13">
        <f t="shared" si="12"/>
        <v>1.0007471740050817</v>
      </c>
      <c r="R13" s="12">
        <f t="shared" si="13"/>
        <v>7.4717400508172993E-2</v>
      </c>
      <c r="S13" s="19">
        <f t="shared" si="3"/>
        <v>1.4840173218989703</v>
      </c>
      <c r="T13" s="19">
        <f t="shared" si="4"/>
        <v>1.4842574692283892</v>
      </c>
      <c r="W13" s="20">
        <v>1.9</v>
      </c>
      <c r="X13" s="21">
        <v>3.2635000000000001</v>
      </c>
      <c r="Y13" s="25">
        <v>4.4000000000000004</v>
      </c>
    </row>
    <row r="14" spans="1:25" x14ac:dyDescent="0.3">
      <c r="A14">
        <f t="shared" si="5"/>
        <v>12</v>
      </c>
      <c r="B14" s="9">
        <v>44215</v>
      </c>
      <c r="C14" s="9">
        <f t="shared" si="6"/>
        <v>44562</v>
      </c>
      <c r="D14" s="10">
        <f t="shared" si="6"/>
        <v>2.8325</v>
      </c>
      <c r="E14" s="11">
        <f>TRUNC(1000/((1+D14/100)^(NETWORKDAYS($B14,C14-1,Feriados!$A$1:$A$936)/252)),6)</f>
        <v>973.74949000000004</v>
      </c>
      <c r="F14">
        <f t="shared" si="0"/>
        <v>1.1084366521219025E-4</v>
      </c>
      <c r="G14">
        <f t="shared" si="7"/>
        <v>1.0012199651885374</v>
      </c>
      <c r="H14" s="12">
        <f t="shared" si="8"/>
        <v>0.12199651885373974</v>
      </c>
      <c r="I14" s="24">
        <v>3.2374999999999998</v>
      </c>
      <c r="J14" s="16">
        <f>TRUNC(1000/((1+I14/100)^(NETWORKDAYS($B14,C14-1,Feriados!$A$1:$A$936)/252)),6)</f>
        <v>970.111043</v>
      </c>
      <c r="K14">
        <f t="shared" si="1"/>
        <v>3.6732686494511668E-4</v>
      </c>
      <c r="L14">
        <f t="shared" si="9"/>
        <v>0.99747887385437906</v>
      </c>
      <c r="M14" s="12">
        <f t="shared" si="10"/>
        <v>-0.25211261456209444</v>
      </c>
      <c r="N14" s="25">
        <v>1.9</v>
      </c>
      <c r="O14">
        <f t="shared" si="11"/>
        <v>1.0008219221035044</v>
      </c>
      <c r="P14">
        <f t="shared" si="2"/>
        <v>7.4692290285005569E-5</v>
      </c>
      <c r="Q14">
        <f t="shared" si="12"/>
        <v>1.0008219221035044</v>
      </c>
      <c r="R14" s="12">
        <f t="shared" si="13"/>
        <v>8.219221035044022E-2</v>
      </c>
      <c r="S14" s="19">
        <f t="shared" si="3"/>
        <v>1.4840041025551742</v>
      </c>
      <c r="T14" s="19">
        <f t="shared" si="4"/>
        <v>1.4842832226264169</v>
      </c>
      <c r="W14" s="20">
        <v>1.9</v>
      </c>
      <c r="X14" s="21">
        <v>3.2374999999999998</v>
      </c>
      <c r="Y14" s="25">
        <v>4.4000000000000004</v>
      </c>
    </row>
    <row r="15" spans="1:25" x14ac:dyDescent="0.3">
      <c r="A15">
        <f t="shared" si="5"/>
        <v>13</v>
      </c>
      <c r="B15" s="9">
        <v>44216</v>
      </c>
      <c r="C15" s="9">
        <f t="shared" si="6"/>
        <v>44562</v>
      </c>
      <c r="D15" s="10">
        <f t="shared" si="6"/>
        <v>2.8325</v>
      </c>
      <c r="E15" s="11">
        <f>TRUNC(1000/((1+D15/100)^(NETWORKDAYS($B15,C15-1,Feriados!$A$1:$A$936)/252)),6)</f>
        <v>973.85742500000003</v>
      </c>
      <c r="F15">
        <f t="shared" si="0"/>
        <v>1.1084473071210077E-4</v>
      </c>
      <c r="G15">
        <f t="shared" si="7"/>
        <v>1.0013309451459622</v>
      </c>
      <c r="H15" s="12">
        <f t="shared" si="8"/>
        <v>0.13309451459622146</v>
      </c>
      <c r="I15" s="24">
        <v>3.242</v>
      </c>
      <c r="J15" s="16">
        <f>TRUNC(1000/((1+I15/100)^(NETWORKDAYS($B15,C15-1,Feriados!$A$1:$A$936)/252)),6)</f>
        <v>970.19359999999995</v>
      </c>
      <c r="K15">
        <f t="shared" si="1"/>
        <v>8.5100567193574506E-5</v>
      </c>
      <c r="L15">
        <f t="shared" si="9"/>
        <v>0.99756375987230772</v>
      </c>
      <c r="M15" s="12">
        <f t="shared" si="10"/>
        <v>-0.24362401276922796</v>
      </c>
      <c r="N15" s="25">
        <v>1.9</v>
      </c>
      <c r="O15">
        <f t="shared" si="11"/>
        <v>1.0008966757850337</v>
      </c>
      <c r="P15">
        <f t="shared" si="2"/>
        <v>7.4692290285005569E-5</v>
      </c>
      <c r="Q15">
        <f t="shared" si="12"/>
        <v>1.0008966757850337</v>
      </c>
      <c r="R15" s="12">
        <f t="shared" si="13"/>
        <v>8.9667578503371814E-2</v>
      </c>
      <c r="S15" s="19">
        <f t="shared" si="3"/>
        <v>1.484018367747826</v>
      </c>
      <c r="T15" s="19">
        <f t="shared" si="4"/>
        <v>1.4843103473706123</v>
      </c>
      <c r="W15" s="20">
        <v>1.9</v>
      </c>
      <c r="X15" s="21">
        <v>3.242</v>
      </c>
      <c r="Y15" s="25">
        <v>4.4000000000000004</v>
      </c>
    </row>
    <row r="16" spans="1:25" x14ac:dyDescent="0.3">
      <c r="A16">
        <f t="shared" si="5"/>
        <v>14</v>
      </c>
      <c r="B16" s="9">
        <v>44217</v>
      </c>
      <c r="C16" s="9">
        <f t="shared" si="6"/>
        <v>44562</v>
      </c>
      <c r="D16" s="10">
        <f t="shared" si="6"/>
        <v>2.8325</v>
      </c>
      <c r="E16" s="11">
        <f>TRUNC(1000/((1+D16/100)^(NETWORKDAYS($B16,C16-1,Feriados!$A$1:$A$936)/252)),6)</f>
        <v>973.965372</v>
      </c>
      <c r="F16">
        <f t="shared" si="0"/>
        <v>1.1084476765166329E-4</v>
      </c>
      <c r="G16">
        <f t="shared" si="7"/>
        <v>1.0014419374419194</v>
      </c>
      <c r="H16" s="12">
        <f t="shared" si="8"/>
        <v>0.14419374419194497</v>
      </c>
      <c r="I16" s="24">
        <v>3.3763000000000001</v>
      </c>
      <c r="J16" s="16">
        <f>TRUNC(1000/((1+I16/100)^(NETWORKDAYS($B16,C16-1,Feriados!$A$1:$A$936)/252)),6)</f>
        <v>969.12585799999999</v>
      </c>
      <c r="K16">
        <f t="shared" si="1"/>
        <v>-1.1005452932280058E-3</v>
      </c>
      <c r="L16">
        <f t="shared" si="9"/>
        <v>0.99646589577168543</v>
      </c>
      <c r="M16" s="12">
        <f t="shared" si="10"/>
        <v>-0.35341042283145718</v>
      </c>
      <c r="N16" s="25">
        <v>1.9</v>
      </c>
      <c r="O16">
        <f t="shared" si="11"/>
        <v>1.0009714350500867</v>
      </c>
      <c r="P16">
        <f t="shared" si="2"/>
        <v>7.4692290285005569E-5</v>
      </c>
      <c r="Q16">
        <f t="shared" si="12"/>
        <v>1.0009714350500867</v>
      </c>
      <c r="R16" s="12">
        <f t="shared" si="13"/>
        <v>9.7143505008667752E-2</v>
      </c>
      <c r="S16" s="19">
        <f t="shared" si="3"/>
        <v>1.4840188623043911</v>
      </c>
      <c r="T16" s="19">
        <f t="shared" si="4"/>
        <v>1.4843374673281462</v>
      </c>
      <c r="W16" s="20">
        <v>1.9</v>
      </c>
      <c r="X16" s="21">
        <v>3.3763000000000001</v>
      </c>
      <c r="Y16" s="25">
        <v>4.4000000000000004</v>
      </c>
    </row>
    <row r="17" spans="1:25" x14ac:dyDescent="0.3">
      <c r="A17">
        <f t="shared" si="5"/>
        <v>15</v>
      </c>
      <c r="B17" s="9">
        <v>44218</v>
      </c>
      <c r="C17" s="9">
        <f t="shared" si="6"/>
        <v>44562</v>
      </c>
      <c r="D17" s="10">
        <f t="shared" si="6"/>
        <v>2.8325</v>
      </c>
      <c r="E17" s="11">
        <f>TRUNC(1000/((1+D17/100)^(NETWORKDAYS($B17,C17-1,Feriados!$A$1:$A$936)/252)),6)</f>
        <v>974.07333100000005</v>
      </c>
      <c r="F17">
        <f t="shared" si="0"/>
        <v>1.1084480321765788E-4</v>
      </c>
      <c r="G17">
        <f t="shared" si="7"/>
        <v>1.0015529420764091</v>
      </c>
      <c r="H17" s="12">
        <f t="shared" si="8"/>
        <v>0.15529420764091029</v>
      </c>
      <c r="I17" s="24">
        <v>3.3748999999999998</v>
      </c>
      <c r="J17" s="16">
        <f>TRUNC(1000/((1+I17/100)^(NETWORKDAYS($B17,C17-1,Feriados!$A$1:$A$936)/252)),6)</f>
        <v>969.26591199999996</v>
      </c>
      <c r="K17">
        <f t="shared" si="1"/>
        <v>1.4451580137286868E-4</v>
      </c>
      <c r="L17">
        <f t="shared" si="9"/>
        <v>0.99660990083915357</v>
      </c>
      <c r="M17" s="12">
        <f t="shared" si="10"/>
        <v>-0.3390099160846427</v>
      </c>
      <c r="N17" s="25">
        <v>1.9</v>
      </c>
      <c r="O17">
        <f t="shared" si="11"/>
        <v>1.0010461998990805</v>
      </c>
      <c r="P17">
        <f t="shared" si="2"/>
        <v>7.4692290285005569E-5</v>
      </c>
      <c r="Q17">
        <f t="shared" si="12"/>
        <v>1.0010461998990805</v>
      </c>
      <c r="R17" s="12">
        <f t="shared" si="13"/>
        <v>0.10461998990805021</v>
      </c>
      <c r="S17" s="19">
        <f t="shared" si="3"/>
        <v>1.4840193384712681</v>
      </c>
      <c r="T17" s="19">
        <f t="shared" si="4"/>
        <v>1.4843645824989784</v>
      </c>
      <c r="W17" s="20">
        <v>1.9</v>
      </c>
      <c r="X17" s="21">
        <v>3.3748999999999998</v>
      </c>
      <c r="Y17" s="25">
        <v>4.4000000000000004</v>
      </c>
    </row>
    <row r="18" spans="1:25" x14ac:dyDescent="0.3">
      <c r="A18">
        <f t="shared" si="5"/>
        <v>16</v>
      </c>
      <c r="B18" s="9">
        <v>44221</v>
      </c>
      <c r="C18" s="9">
        <f t="shared" si="6"/>
        <v>44562</v>
      </c>
      <c r="D18" s="10">
        <f t="shared" si="6"/>
        <v>2.8325</v>
      </c>
      <c r="E18" s="11">
        <f>TRUNC(1000/((1+D18/100)^(NETWORKDAYS($B18,C18-1,Feriados!$A$1:$A$936)/252)),6)</f>
        <v>974.18130099999996</v>
      </c>
      <c r="F18">
        <f t="shared" si="0"/>
        <v>1.1084381079307093E-4</v>
      </c>
      <c r="G18">
        <f t="shared" si="7"/>
        <v>1.0016639580212199</v>
      </c>
      <c r="H18" s="12">
        <f t="shared" si="8"/>
        <v>0.16639580212198801</v>
      </c>
      <c r="I18" s="24">
        <v>3.3748999999999998</v>
      </c>
      <c r="J18" s="16">
        <f>TRUNC(1000/((1+I18/100)^(NETWORKDAYS($B18,C18-1,Feriados!$A$1:$A$936)/252)),6)</f>
        <v>969.39358600000003</v>
      </c>
      <c r="K18">
        <f t="shared" si="1"/>
        <v>1.3172236681335825E-4</v>
      </c>
      <c r="L18">
        <f t="shared" si="9"/>
        <v>0.99674117665408168</v>
      </c>
      <c r="M18" s="12">
        <f t="shared" si="10"/>
        <v>-0.32588233459183158</v>
      </c>
      <c r="N18" s="25">
        <v>1.9</v>
      </c>
      <c r="O18">
        <f t="shared" si="11"/>
        <v>1.001120970332432</v>
      </c>
      <c r="P18">
        <f t="shared" si="2"/>
        <v>7.4692290285005569E-5</v>
      </c>
      <c r="Q18">
        <f t="shared" si="12"/>
        <v>1.001120970332432</v>
      </c>
      <c r="R18" s="12">
        <f t="shared" si="13"/>
        <v>0.11209703324319698</v>
      </c>
      <c r="S18" s="19">
        <f t="shared" si="3"/>
        <v>1.4840060516302411</v>
      </c>
      <c r="T18" s="19">
        <f t="shared" si="4"/>
        <v>1.4843907756326491</v>
      </c>
      <c r="W18" s="20">
        <v>1.9</v>
      </c>
      <c r="X18" s="21">
        <v>3.3748999999999998</v>
      </c>
      <c r="Y18" s="25">
        <v>4.4000000000000004</v>
      </c>
    </row>
    <row r="19" spans="1:25" x14ac:dyDescent="0.3">
      <c r="A19">
        <f t="shared" si="5"/>
        <v>17</v>
      </c>
      <c r="B19" s="9">
        <v>44222</v>
      </c>
      <c r="C19" s="9">
        <f t="shared" si="6"/>
        <v>44562</v>
      </c>
      <c r="D19" s="10">
        <f t="shared" si="6"/>
        <v>2.8325</v>
      </c>
      <c r="E19" s="11">
        <f>TRUNC(1000/((1+D19/100)^(NETWORKDAYS($B19,C19-1,Feriados!$A$1:$A$936)/252)),6)</f>
        <v>974.28928399999995</v>
      </c>
      <c r="F19">
        <f t="shared" si="0"/>
        <v>1.1084487034307422E-4</v>
      </c>
      <c r="G19">
        <f t="shared" si="7"/>
        <v>1.0017749873327741</v>
      </c>
      <c r="H19" s="12">
        <f t="shared" si="8"/>
        <v>0.17749873327741472</v>
      </c>
      <c r="I19" s="24">
        <v>3.4211999999999998</v>
      </c>
      <c r="J19" s="16">
        <f>TRUNC(1000/((1+I19/100)^(NETWORKDAYS($B19,C19-1,Feriados!$A$1:$A$936)/252)),6)</f>
        <v>969.11651300000005</v>
      </c>
      <c r="K19">
        <f t="shared" si="1"/>
        <v>-2.8582095446216815E-4</v>
      </c>
      <c r="L19">
        <f t="shared" si="9"/>
        <v>0.99645628713961865</v>
      </c>
      <c r="M19" s="12">
        <f t="shared" si="10"/>
        <v>-0.35437128603813539</v>
      </c>
      <c r="N19" s="25">
        <v>1.9</v>
      </c>
      <c r="O19">
        <f t="shared" si="11"/>
        <v>1.0011957463505585</v>
      </c>
      <c r="P19">
        <f t="shared" si="2"/>
        <v>7.4692290285005569E-5</v>
      </c>
      <c r="Q19">
        <f t="shared" si="12"/>
        <v>1.0011957463505585</v>
      </c>
      <c r="R19" s="12">
        <f t="shared" si="13"/>
        <v>0.11957463505585242</v>
      </c>
      <c r="S19" s="19">
        <f t="shared" si="3"/>
        <v>1.4840202371639721</v>
      </c>
      <c r="T19" s="19">
        <f t="shared" si="4"/>
        <v>1.4844179385912939</v>
      </c>
      <c r="W19" s="20">
        <v>1.9</v>
      </c>
      <c r="X19" s="21">
        <v>3.4211999999999998</v>
      </c>
      <c r="Y19" s="25">
        <v>4.4000000000000004</v>
      </c>
    </row>
    <row r="20" spans="1:25" x14ac:dyDescent="0.3">
      <c r="A20">
        <f t="shared" si="5"/>
        <v>18</v>
      </c>
      <c r="B20" s="9">
        <v>44223</v>
      </c>
      <c r="C20" s="9">
        <f t="shared" si="6"/>
        <v>44562</v>
      </c>
      <c r="D20" s="10">
        <f t="shared" si="6"/>
        <v>2.8325</v>
      </c>
      <c r="E20" s="11">
        <f>TRUNC(1000/((1+D20/100)^(NETWORKDAYS($B20,C20-1,Feriados!$A$1:$A$936)/252)),6)</f>
        <v>974.39727800000003</v>
      </c>
      <c r="F20">
        <f t="shared" si="0"/>
        <v>1.1084387540094554E-4</v>
      </c>
      <c r="G20">
        <f t="shared" si="7"/>
        <v>1.0018860279546498</v>
      </c>
      <c r="H20" s="12">
        <f t="shared" si="8"/>
        <v>0.18860279546497605</v>
      </c>
      <c r="I20" s="24">
        <v>3.4487999999999999</v>
      </c>
      <c r="J20" s="16">
        <f>TRUNC(1000/((1+I20/100)^(NETWORKDAYS($B20,C20-1,Feriados!$A$1:$A$936)/252)),6)</f>
        <v>969.005765</v>
      </c>
      <c r="K20">
        <f t="shared" si="1"/>
        <v>-1.1427728091972789E-4</v>
      </c>
      <c r="L20">
        <f t="shared" si="9"/>
        <v>0.99634241482456898</v>
      </c>
      <c r="M20" s="12">
        <f t="shared" si="10"/>
        <v>-0.36575851754310218</v>
      </c>
      <c r="N20" s="25">
        <v>1.9</v>
      </c>
      <c r="O20">
        <f t="shared" si="11"/>
        <v>1.0012705279538769</v>
      </c>
      <c r="P20">
        <f t="shared" si="2"/>
        <v>7.4692290285005569E-5</v>
      </c>
      <c r="Q20">
        <f t="shared" si="12"/>
        <v>1.0012705279538769</v>
      </c>
      <c r="R20" s="12">
        <f t="shared" si="13"/>
        <v>0.12705279538769432</v>
      </c>
      <c r="S20" s="19">
        <f t="shared" si="3"/>
        <v>1.4840069166174354</v>
      </c>
      <c r="T20" s="19">
        <f t="shared" si="4"/>
        <v>1.4844442807375111</v>
      </c>
      <c r="W20" s="20">
        <v>1.9</v>
      </c>
      <c r="X20" s="21">
        <v>3.4487999999999999</v>
      </c>
      <c r="Y20" s="25">
        <v>4.4000000000000004</v>
      </c>
    </row>
    <row r="21" spans="1:25" x14ac:dyDescent="0.3">
      <c r="A21">
        <f t="shared" si="5"/>
        <v>19</v>
      </c>
      <c r="B21" s="9">
        <v>44224</v>
      </c>
      <c r="C21" s="9">
        <f t="shared" ref="C21:D36" si="14">+C20</f>
        <v>44562</v>
      </c>
      <c r="D21" s="10">
        <f t="shared" si="14"/>
        <v>2.8325</v>
      </c>
      <c r="E21" s="11">
        <f>TRUNC(1000/((1+D21/100)^(NETWORKDAYS($B21,C21-1,Feriados!$A$1:$A$936)/252)),6)</f>
        <v>974.50528499999996</v>
      </c>
      <c r="F21">
        <f t="shared" si="0"/>
        <v>1.108449319784377E-4</v>
      </c>
      <c r="G21">
        <f t="shared" si="7"/>
        <v>1.0019970819432686</v>
      </c>
      <c r="H21" s="12">
        <f t="shared" si="8"/>
        <v>0.19970819432686415</v>
      </c>
      <c r="I21" s="24">
        <v>3.3645999999999998</v>
      </c>
      <c r="J21" s="16">
        <f>TRUNC(1000/((1+I21/100)^(NETWORKDAYS($B21,C21-1,Feriados!$A$1:$A$936)/252)),6)</f>
        <v>969.86605999999995</v>
      </c>
      <c r="K21">
        <f t="shared" si="1"/>
        <v>8.8781205548338349E-4</v>
      </c>
      <c r="L21">
        <f t="shared" si="9"/>
        <v>0.99722697963183971</v>
      </c>
      <c r="M21" s="12">
        <f t="shared" si="10"/>
        <v>-0.2773020368160295</v>
      </c>
      <c r="N21" s="25">
        <v>1.9</v>
      </c>
      <c r="O21">
        <f t="shared" si="11"/>
        <v>1.0013453151428047</v>
      </c>
      <c r="P21">
        <f t="shared" si="2"/>
        <v>7.4692290285005569E-5</v>
      </c>
      <c r="Q21">
        <f t="shared" si="12"/>
        <v>1.0013453151428047</v>
      </c>
      <c r="R21" s="12">
        <f t="shared" si="13"/>
        <v>0.13453151428046706</v>
      </c>
      <c r="S21" s="19">
        <f t="shared" si="3"/>
        <v>1.4840210623544068</v>
      </c>
      <c r="T21" s="19">
        <f t="shared" si="4"/>
        <v>1.4844714667413823</v>
      </c>
      <c r="W21" s="20">
        <v>1.9</v>
      </c>
      <c r="X21" s="21">
        <v>3.3645999999999998</v>
      </c>
      <c r="Y21" s="25">
        <v>4.4000000000000004</v>
      </c>
    </row>
    <row r="22" spans="1:25" x14ac:dyDescent="0.3">
      <c r="A22">
        <f t="shared" si="5"/>
        <v>20</v>
      </c>
      <c r="B22" s="9">
        <v>44225</v>
      </c>
      <c r="C22" s="9">
        <f t="shared" si="14"/>
        <v>44562</v>
      </c>
      <c r="D22" s="10">
        <f t="shared" si="14"/>
        <v>2.8325</v>
      </c>
      <c r="E22" s="11">
        <f>TRUNC(1000/((1+D22/100)^(NETWORKDAYS($B22,C22-1,Feriados!$A$1:$A$936)/252)),6)</f>
        <v>974.61330399999997</v>
      </c>
      <c r="F22">
        <f t="shared" si="0"/>
        <v>1.1084496068169969E-4</v>
      </c>
      <c r="G22">
        <f t="shared" si="7"/>
        <v>1.0021081482704197</v>
      </c>
      <c r="H22" s="12">
        <f t="shared" si="8"/>
        <v>0.21081482704197185</v>
      </c>
      <c r="I22" s="24">
        <v>3.3224999999999998</v>
      </c>
      <c r="J22" s="16">
        <f>TRUNC(1000/((1+I22/100)^(NETWORKDAYS($B22,C22-1,Feriados!$A$1:$A$936)/252)),6)</f>
        <v>970.35729200000003</v>
      </c>
      <c r="K22">
        <f t="shared" si="1"/>
        <v>5.0649468030683487E-4</v>
      </c>
      <c r="L22">
        <f t="shared" si="9"/>
        <v>0.99773206979208173</v>
      </c>
      <c r="M22" s="12">
        <f t="shared" si="10"/>
        <v>-0.22679302079182673</v>
      </c>
      <c r="N22" s="25">
        <v>1.9</v>
      </c>
      <c r="O22">
        <f t="shared" si="11"/>
        <v>1.0014201079177589</v>
      </c>
      <c r="P22">
        <f t="shared" si="2"/>
        <v>7.4692290285005569E-5</v>
      </c>
      <c r="Q22">
        <f t="shared" si="12"/>
        <v>1.0014201079177589</v>
      </c>
      <c r="R22" s="12">
        <f t="shared" si="13"/>
        <v>0.14201079177589282</v>
      </c>
      <c r="S22" s="19">
        <f t="shared" si="3"/>
        <v>1.4840214466412172</v>
      </c>
      <c r="T22" s="19">
        <f t="shared" si="4"/>
        <v>1.4844986384883949</v>
      </c>
      <c r="W22" s="20">
        <v>1.9</v>
      </c>
      <c r="X22" s="21">
        <v>3.3224999999999998</v>
      </c>
      <c r="Y22" s="25">
        <v>4.4000000000000004</v>
      </c>
    </row>
    <row r="23" spans="1:25" x14ac:dyDescent="0.3">
      <c r="A23">
        <f t="shared" si="5"/>
        <v>21</v>
      </c>
      <c r="B23" s="9">
        <v>44228</v>
      </c>
      <c r="C23" s="9">
        <f t="shared" si="14"/>
        <v>44562</v>
      </c>
      <c r="D23" s="10">
        <f t="shared" si="14"/>
        <v>2.8325</v>
      </c>
      <c r="E23" s="11">
        <f>TRUNC(1000/((1+D23/100)^(NETWORKDAYS($B23,C23-1,Feriados!$A$1:$A$936)/252)),6)</f>
        <v>974.72133399999996</v>
      </c>
      <c r="F23">
        <f t="shared" si="0"/>
        <v>1.1084396196592294E-4</v>
      </c>
      <c r="G23">
        <f t="shared" si="7"/>
        <v>1.0022192259078924</v>
      </c>
      <c r="H23" s="12">
        <f t="shared" si="8"/>
        <v>0.22192259078923637</v>
      </c>
      <c r="I23" s="24">
        <v>3.371</v>
      </c>
      <c r="J23" s="16">
        <f>TRUNC(1000/((1+I23/100)^(NETWORKDAYS($B23,C23-1,Feriados!$A$1:$A$936)/252)),6)</f>
        <v>970.06575899999996</v>
      </c>
      <c r="K23">
        <f t="shared" si="1"/>
        <v>-3.0043882021968393E-4</v>
      </c>
      <c r="L23">
        <f t="shared" si="9"/>
        <v>0.99743231234613805</v>
      </c>
      <c r="M23" s="12">
        <f t="shared" si="10"/>
        <v>-0.25676876538619497</v>
      </c>
      <c r="N23" s="25">
        <v>1.9</v>
      </c>
      <c r="O23">
        <f t="shared" si="11"/>
        <v>1.0014949062791567</v>
      </c>
      <c r="P23">
        <f t="shared" si="2"/>
        <v>7.4692290285005569E-5</v>
      </c>
      <c r="Q23">
        <f t="shared" si="12"/>
        <v>1.0014949062791567</v>
      </c>
      <c r="R23" s="12">
        <f t="shared" si="13"/>
        <v>0.14949062791567158</v>
      </c>
      <c r="S23" s="19">
        <f t="shared" si="3"/>
        <v>1.4840080755720888</v>
      </c>
      <c r="T23" s="19">
        <f t="shared" si="4"/>
        <v>1.4845251095903085</v>
      </c>
      <c r="W23" s="20">
        <v>1.9</v>
      </c>
      <c r="X23" s="21">
        <v>3.371</v>
      </c>
      <c r="Y23" s="25">
        <v>4.4000000000000004</v>
      </c>
    </row>
    <row r="24" spans="1:25" x14ac:dyDescent="0.3">
      <c r="A24">
        <f t="shared" si="5"/>
        <v>22</v>
      </c>
      <c r="B24" s="9">
        <v>44229</v>
      </c>
      <c r="C24" s="9">
        <f t="shared" si="14"/>
        <v>44562</v>
      </c>
      <c r="D24" s="10">
        <f t="shared" si="14"/>
        <v>2.8325</v>
      </c>
      <c r="E24" s="11">
        <f>TRUNC(1000/((1+D24/100)^(NETWORKDAYS($B24,C24-1,Feriados!$A$1:$A$936)/252)),6)</f>
        <v>974.82937700000002</v>
      </c>
      <c r="F24">
        <f t="shared" si="0"/>
        <v>1.1084501408897829E-4</v>
      </c>
      <c r="G24">
        <f t="shared" si="7"/>
        <v>1.0023303169121083</v>
      </c>
      <c r="H24" s="12">
        <f t="shared" si="8"/>
        <v>0.23303169121082767</v>
      </c>
      <c r="I24" s="24">
        <v>3.3597000000000001</v>
      </c>
      <c r="J24" s="16">
        <f>TRUNC(1000/((1+I24/100)^(NETWORKDAYS($B24,C24-1,Feriados!$A$1:$A$936)/252)),6)</f>
        <v>970.29020200000002</v>
      </c>
      <c r="K24">
        <f t="shared" si="1"/>
        <v>2.3136885094410253E-4</v>
      </c>
      <c r="L24">
        <f t="shared" si="9"/>
        <v>0.99766308711414009</v>
      </c>
      <c r="M24" s="12">
        <f t="shared" si="10"/>
        <v>-0.23369128858599097</v>
      </c>
      <c r="N24" s="25">
        <v>1.9</v>
      </c>
      <c r="O24">
        <f t="shared" si="11"/>
        <v>1.0015697102274155</v>
      </c>
      <c r="P24">
        <f t="shared" si="2"/>
        <v>7.4692290285005569E-5</v>
      </c>
      <c r="Q24">
        <f t="shared" si="12"/>
        <v>1.0015697102274155</v>
      </c>
      <c r="R24" s="12">
        <f t="shared" si="13"/>
        <v>0.15697102274154773</v>
      </c>
      <c r="S24" s="19">
        <f t="shared" si="3"/>
        <v>1.4840221616718903</v>
      </c>
      <c r="T24" s="19">
        <f t="shared" si="4"/>
        <v>1.4845522895936889</v>
      </c>
      <c r="W24" s="20">
        <v>1.9</v>
      </c>
      <c r="X24" s="21">
        <v>3.3597000000000001</v>
      </c>
      <c r="Y24" s="25">
        <v>4.4000000000000004</v>
      </c>
    </row>
    <row r="25" spans="1:25" x14ac:dyDescent="0.3">
      <c r="A25">
        <f t="shared" si="5"/>
        <v>23</v>
      </c>
      <c r="B25" s="9">
        <v>44230</v>
      </c>
      <c r="C25" s="9">
        <f t="shared" si="14"/>
        <v>44562</v>
      </c>
      <c r="D25" s="10">
        <f t="shared" si="14"/>
        <v>2.8325</v>
      </c>
      <c r="E25" s="11">
        <f>TRUNC(1000/((1+D25/100)^(NETWORKDAYS($B25,C25-1,Feriados!$A$1:$A$936)/252)),6)</f>
        <v>974.93743099999995</v>
      </c>
      <c r="F25">
        <f t="shared" si="0"/>
        <v>1.1084401285943457E-4</v>
      </c>
      <c r="G25">
        <f t="shared" si="7"/>
        <v>1.0024414192266455</v>
      </c>
      <c r="H25" s="12">
        <f t="shared" si="8"/>
        <v>0.24414192266455359</v>
      </c>
      <c r="I25" s="24">
        <v>3.3765000000000001</v>
      </c>
      <c r="J25" s="16">
        <f>TRUNC(1000/((1+I25/100)^(NETWORKDAYS($B25,C25-1,Feriados!$A$1:$A$936)/252)),6)</f>
        <v>970.27413200000001</v>
      </c>
      <c r="K25">
        <f t="shared" si="1"/>
        <v>-1.656205531797017E-5</v>
      </c>
      <c r="L25">
        <f t="shared" si="9"/>
        <v>0.99764656376290262</v>
      </c>
      <c r="M25" s="12">
        <f t="shared" si="10"/>
        <v>-0.23534362370973838</v>
      </c>
      <c r="N25" s="25">
        <v>1.9</v>
      </c>
      <c r="O25">
        <f t="shared" si="11"/>
        <v>1.0016445197629524</v>
      </c>
      <c r="P25">
        <f t="shared" si="2"/>
        <v>7.4692290285005569E-5</v>
      </c>
      <c r="Q25">
        <f t="shared" si="12"/>
        <v>1.0016445197629524</v>
      </c>
      <c r="R25" s="12">
        <f t="shared" si="13"/>
        <v>0.16445197629524344</v>
      </c>
      <c r="S25" s="19">
        <f t="shared" si="3"/>
        <v>1.4840087569477896</v>
      </c>
      <c r="T25" s="19">
        <f t="shared" si="4"/>
        <v>1.4845788306383223</v>
      </c>
      <c r="W25" s="20">
        <v>1.9</v>
      </c>
      <c r="X25" s="21">
        <v>3.3765000000000001</v>
      </c>
      <c r="Y25" s="25">
        <v>4.4000000000000004</v>
      </c>
    </row>
    <row r="26" spans="1:25" x14ac:dyDescent="0.3">
      <c r="A26">
        <f t="shared" si="5"/>
        <v>24</v>
      </c>
      <c r="B26" s="9">
        <v>44231</v>
      </c>
      <c r="C26" s="9">
        <f t="shared" si="14"/>
        <v>44562</v>
      </c>
      <c r="D26" s="10">
        <f t="shared" si="14"/>
        <v>2.8325</v>
      </c>
      <c r="E26" s="11">
        <f>TRUNC(1000/((1+D26/100)^(NETWORKDAYS($B26,C26-1,Feriados!$A$1:$A$936)/252)),6)</f>
        <v>975.04549699999995</v>
      </c>
      <c r="F26">
        <f t="shared" si="0"/>
        <v>1.1084403630823303E-4</v>
      </c>
      <c r="G26">
        <f t="shared" si="7"/>
        <v>1.0025525338797152</v>
      </c>
      <c r="H26" s="12">
        <f t="shared" si="8"/>
        <v>0.25525338797152131</v>
      </c>
      <c r="I26" s="24">
        <v>3.4</v>
      </c>
      <c r="J26" s="16">
        <f>TRUNC(1000/((1+I26/100)^(NETWORKDAYS($B26,C26-1,Feriados!$A$1:$A$936)/252)),6)</f>
        <v>970.20245599999998</v>
      </c>
      <c r="K26">
        <f t="shared" si="1"/>
        <v>-7.3871906542843924E-5</v>
      </c>
      <c r="L26">
        <f t="shared" si="9"/>
        <v>0.99757286570918158</v>
      </c>
      <c r="M26" s="12">
        <f t="shared" si="10"/>
        <v>-0.24271342908184224</v>
      </c>
      <c r="N26" s="25">
        <v>1.9</v>
      </c>
      <c r="O26">
        <f t="shared" si="11"/>
        <v>1.001719334886185</v>
      </c>
      <c r="P26">
        <f t="shared" si="2"/>
        <v>7.4692290285005569E-5</v>
      </c>
      <c r="Q26">
        <f t="shared" si="12"/>
        <v>1.001719334886185</v>
      </c>
      <c r="R26" s="12">
        <f t="shared" si="13"/>
        <v>0.17193348861850311</v>
      </c>
      <c r="S26" s="19">
        <f t="shared" si="3"/>
        <v>1.4840090708864619</v>
      </c>
      <c r="T26" s="19">
        <f t="shared" si="4"/>
        <v>1.4846054135381017</v>
      </c>
      <c r="W26" s="20">
        <v>1.9</v>
      </c>
      <c r="X26" s="21">
        <v>3.4</v>
      </c>
      <c r="Y26" s="25">
        <v>4.4000000000000004</v>
      </c>
    </row>
    <row r="27" spans="1:25" x14ac:dyDescent="0.3">
      <c r="A27">
        <f t="shared" si="5"/>
        <v>25</v>
      </c>
      <c r="B27" s="9">
        <v>44232</v>
      </c>
      <c r="C27" s="9">
        <f t="shared" si="14"/>
        <v>44562</v>
      </c>
      <c r="D27" s="10">
        <f t="shared" si="14"/>
        <v>2.8325</v>
      </c>
      <c r="E27" s="11">
        <f>TRUNC(1000/((1+D27/100)^(NETWORKDAYS($B27,C27-1,Feriados!$A$1:$A$936)/252)),6)</f>
        <v>975.15357600000004</v>
      </c>
      <c r="F27">
        <f t="shared" si="0"/>
        <v>1.1084508398084836E-4</v>
      </c>
      <c r="G27">
        <f t="shared" si="7"/>
        <v>1.0026636618995284</v>
      </c>
      <c r="H27" s="12">
        <f t="shared" si="8"/>
        <v>0.26636618995283801</v>
      </c>
      <c r="I27" s="24">
        <v>3.4462999999999999</v>
      </c>
      <c r="J27" s="16">
        <f>TRUNC(1000/((1+I27/100)^(NETWORKDAYS($B27,C27-1,Feriados!$A$1:$A$936)/252)),6)</f>
        <v>969.93996800000002</v>
      </c>
      <c r="K27">
        <f t="shared" si="1"/>
        <v>-2.7054971709938869E-4</v>
      </c>
      <c r="L27">
        <f t="shared" si="9"/>
        <v>0.99730297265257795</v>
      </c>
      <c r="M27" s="12">
        <f t="shared" si="10"/>
        <v>-0.26970273474220541</v>
      </c>
      <c r="N27" s="25">
        <v>1.9</v>
      </c>
      <c r="O27">
        <f t="shared" si="11"/>
        <v>1.0017941555975305</v>
      </c>
      <c r="P27">
        <f t="shared" si="2"/>
        <v>7.4692290285005569E-5</v>
      </c>
      <c r="Q27">
        <f t="shared" si="12"/>
        <v>1.0017941555975305</v>
      </c>
      <c r="R27" s="12">
        <f t="shared" si="13"/>
        <v>0.1794155597530489</v>
      </c>
      <c r="S27" s="19">
        <f t="shared" si="3"/>
        <v>1.4840230974026036</v>
      </c>
      <c r="T27" s="19">
        <f t="shared" si="4"/>
        <v>1.4846326055525487</v>
      </c>
      <c r="W27" s="20">
        <v>1.9</v>
      </c>
      <c r="X27" s="21">
        <v>3.4462999999999999</v>
      </c>
      <c r="Y27" s="25">
        <v>4.4000000000000004</v>
      </c>
    </row>
    <row r="28" spans="1:25" x14ac:dyDescent="0.3">
      <c r="A28">
        <f t="shared" si="5"/>
        <v>26</v>
      </c>
      <c r="B28" s="9">
        <v>44235</v>
      </c>
      <c r="C28" s="9">
        <f t="shared" si="14"/>
        <v>44562</v>
      </c>
      <c r="D28" s="10">
        <f t="shared" si="14"/>
        <v>2.8325</v>
      </c>
      <c r="E28" s="11">
        <f>TRUNC(1000/((1+D28/100)^(NETWORKDAYS($B28,C28-1,Feriados!$A$1:$A$936)/252)),6)</f>
        <v>975.26166599999999</v>
      </c>
      <c r="F28">
        <f t="shared" si="0"/>
        <v>1.1084407898431792E-4</v>
      </c>
      <c r="G28">
        <f t="shared" si="7"/>
        <v>1.0027748012296627</v>
      </c>
      <c r="H28" s="12">
        <f t="shared" si="8"/>
        <v>0.27748012296626712</v>
      </c>
      <c r="I28" s="24">
        <v>3.4384000000000001</v>
      </c>
      <c r="J28" s="16">
        <f>TRUNC(1000/((1+I28/100)^(NETWORKDAYS($B28,C28-1,Feriados!$A$1:$A$936)/252)),6)</f>
        <v>970.13683300000002</v>
      </c>
      <c r="K28">
        <f t="shared" si="1"/>
        <v>2.0296616955173263E-4</v>
      </c>
      <c r="L28">
        <f t="shared" si="9"/>
        <v>0.99750539141681982</v>
      </c>
      <c r="M28" s="12">
        <f t="shared" si="10"/>
        <v>-0.24946085831801801</v>
      </c>
      <c r="N28" s="25">
        <v>1.9</v>
      </c>
      <c r="O28">
        <f t="shared" si="11"/>
        <v>1.0018689818974063</v>
      </c>
      <c r="P28">
        <f t="shared" si="2"/>
        <v>7.4692290285005569E-5</v>
      </c>
      <c r="Q28">
        <f t="shared" si="12"/>
        <v>1.0018689818974063</v>
      </c>
      <c r="R28" s="12">
        <f t="shared" si="13"/>
        <v>0.18689818974062522</v>
      </c>
      <c r="S28" s="19">
        <f t="shared" si="3"/>
        <v>1.4840096422450952</v>
      </c>
      <c r="T28" s="19">
        <f t="shared" si="4"/>
        <v>1.4846592326621797</v>
      </c>
      <c r="W28" s="20">
        <v>1.9</v>
      </c>
      <c r="X28" s="21">
        <v>3.4384000000000001</v>
      </c>
      <c r="Y28" s="25">
        <v>4.9000000000000004</v>
      </c>
    </row>
    <row r="29" spans="1:25" x14ac:dyDescent="0.3">
      <c r="A29">
        <f t="shared" si="5"/>
        <v>27</v>
      </c>
      <c r="B29" s="9">
        <v>44236</v>
      </c>
      <c r="C29" s="9">
        <f t="shared" si="14"/>
        <v>44562</v>
      </c>
      <c r="D29" s="10">
        <f t="shared" si="14"/>
        <v>2.8325</v>
      </c>
      <c r="E29" s="11">
        <f>TRUNC(1000/((1+D29/100)^(NETWORKDAYS($B29,C29-1,Feriados!$A$1:$A$936)/252)),6)</f>
        <v>975.36976900000002</v>
      </c>
      <c r="F29">
        <f t="shared" si="0"/>
        <v>1.1084512369219368E-4</v>
      </c>
      <c r="G29">
        <f t="shared" si="7"/>
        <v>1.0028859539265405</v>
      </c>
      <c r="H29" s="12">
        <f t="shared" si="8"/>
        <v>0.28859539265404521</v>
      </c>
      <c r="I29" s="24">
        <v>3.4361000000000002</v>
      </c>
      <c r="J29" s="16">
        <f>TRUNC(1000/((1+I29/100)^(NETWORKDAYS($B29,C29-1,Feriados!$A$1:$A$936)/252)),6)</f>
        <v>970.28625</v>
      </c>
      <c r="K29">
        <f t="shared" si="1"/>
        <v>1.5401641801182642E-4</v>
      </c>
      <c r="L29">
        <f t="shared" si="9"/>
        <v>0.99765902362415337</v>
      </c>
      <c r="M29" s="12">
        <f t="shared" si="10"/>
        <v>-0.23409763758466262</v>
      </c>
      <c r="N29" s="25">
        <v>1.9</v>
      </c>
      <c r="O29">
        <f t="shared" si="11"/>
        <v>1.0019438137862298</v>
      </c>
      <c r="P29">
        <f t="shared" si="2"/>
        <v>7.4692290285005569E-5</v>
      </c>
      <c r="Q29">
        <f t="shared" si="12"/>
        <v>1.0019438137862298</v>
      </c>
      <c r="R29" s="12">
        <f t="shared" si="13"/>
        <v>0.19438137862297644</v>
      </c>
      <c r="S29" s="19">
        <f t="shared" si="3"/>
        <v>1.4840236290685247</v>
      </c>
      <c r="T29" s="19">
        <f t="shared" si="4"/>
        <v>1.4846864174875876</v>
      </c>
      <c r="W29" s="20">
        <v>1.9</v>
      </c>
      <c r="X29" s="21">
        <v>3.4361000000000002</v>
      </c>
      <c r="Y29" s="25">
        <v>4.9000000000000004</v>
      </c>
    </row>
    <row r="30" spans="1:25" x14ac:dyDescent="0.3">
      <c r="A30">
        <f t="shared" si="5"/>
        <v>28</v>
      </c>
      <c r="B30" s="9">
        <v>44237</v>
      </c>
      <c r="C30" s="9">
        <f t="shared" si="14"/>
        <v>44562</v>
      </c>
      <c r="D30" s="10">
        <f t="shared" si="14"/>
        <v>2.8325</v>
      </c>
      <c r="E30" s="11">
        <f>TRUNC(1000/((1+D30/100)^(NETWORKDAYS($B30,C30-1,Feriados!$A$1:$A$936)/252)),6)</f>
        <v>975.47788300000002</v>
      </c>
      <c r="F30">
        <f t="shared" si="0"/>
        <v>1.1084411618655921E-4</v>
      </c>
      <c r="G30">
        <f t="shared" si="7"/>
        <v>1.0029971179337394</v>
      </c>
      <c r="H30" s="12">
        <f t="shared" si="8"/>
        <v>0.29971179337393572</v>
      </c>
      <c r="I30" s="24">
        <v>3.39</v>
      </c>
      <c r="J30" s="16">
        <f>TRUNC(1000/((1+I30/100)^(NETWORKDAYS($B30,C30-1,Feriados!$A$1:$A$936)/252)),6)</f>
        <v>970.80094499999996</v>
      </c>
      <c r="K30">
        <f t="shared" si="1"/>
        <v>5.3045686260100311E-4</v>
      </c>
      <c r="L30">
        <f t="shared" si="9"/>
        <v>0.99818823869977058</v>
      </c>
      <c r="M30" s="12">
        <f t="shared" si="10"/>
        <v>-0.18117613002294197</v>
      </c>
      <c r="N30" s="25">
        <v>1.9</v>
      </c>
      <c r="O30">
        <f t="shared" si="11"/>
        <v>1.0020186512644182</v>
      </c>
      <c r="P30">
        <f t="shared" si="2"/>
        <v>7.4692290285005569E-5</v>
      </c>
      <c r="Q30">
        <f t="shared" si="12"/>
        <v>1.0020186512644182</v>
      </c>
      <c r="R30" s="12">
        <f t="shared" si="13"/>
        <v>0.20186512644182475</v>
      </c>
      <c r="S30" s="19">
        <f t="shared" si="3"/>
        <v>1.4840101403184727</v>
      </c>
      <c r="T30" s="19">
        <f t="shared" si="4"/>
        <v>1.4847130787610769</v>
      </c>
      <c r="W30" s="20">
        <v>1.9</v>
      </c>
      <c r="X30" s="21">
        <v>3.39</v>
      </c>
      <c r="Y30" s="25">
        <v>4.9000000000000004</v>
      </c>
    </row>
    <row r="31" spans="1:25" x14ac:dyDescent="0.3">
      <c r="A31">
        <f t="shared" si="5"/>
        <v>29</v>
      </c>
      <c r="B31" s="9">
        <v>44238</v>
      </c>
      <c r="C31" s="9">
        <f t="shared" si="14"/>
        <v>44562</v>
      </c>
      <c r="D31" s="10">
        <f t="shared" si="14"/>
        <v>2.8325</v>
      </c>
      <c r="E31" s="11">
        <f>TRUNC(1000/((1+D31/100)^(NETWORKDAYS($B31,C31-1,Feriados!$A$1:$A$936)/252)),6)</f>
        <v>975.58600899999999</v>
      </c>
      <c r="F31">
        <f t="shared" si="0"/>
        <v>1.1084413279305316E-4</v>
      </c>
      <c r="G31">
        <f t="shared" si="7"/>
        <v>1.0031082942794707</v>
      </c>
      <c r="H31" s="12">
        <f t="shared" si="8"/>
        <v>0.31082942794706803</v>
      </c>
      <c r="I31" s="24">
        <v>3.3689</v>
      </c>
      <c r="J31" s="16">
        <f>TRUNC(1000/((1+I31/100)^(NETWORKDAYS($B31,C31-1,Feriados!$A$1:$A$936)/252)),6)</f>
        <v>971.10476500000004</v>
      </c>
      <c r="K31">
        <f t="shared" si="1"/>
        <v>3.1295808019637938E-4</v>
      </c>
      <c r="L31">
        <f t="shared" si="9"/>
        <v>0.99850062977462861</v>
      </c>
      <c r="M31" s="12">
        <f t="shared" si="10"/>
        <v>-0.14993702253713881</v>
      </c>
      <c r="N31" s="25">
        <v>1.9</v>
      </c>
      <c r="O31">
        <f t="shared" si="11"/>
        <v>1.0020934943323896</v>
      </c>
      <c r="P31">
        <f t="shared" si="2"/>
        <v>7.4692290285005569E-5</v>
      </c>
      <c r="Q31">
        <f t="shared" si="12"/>
        <v>1.0020934943323896</v>
      </c>
      <c r="R31" s="12">
        <f t="shared" si="13"/>
        <v>0.20934943323895894</v>
      </c>
      <c r="S31" s="19">
        <f t="shared" si="3"/>
        <v>1.4840103626505754</v>
      </c>
      <c r="T31" s="19">
        <f t="shared" si="4"/>
        <v>1.4847397632659276</v>
      </c>
      <c r="W31" s="20">
        <v>1.9</v>
      </c>
      <c r="X31" s="21">
        <v>3.3689</v>
      </c>
      <c r="Y31" s="25">
        <v>4.9000000000000004</v>
      </c>
    </row>
    <row r="32" spans="1:25" x14ac:dyDescent="0.3">
      <c r="A32">
        <f t="shared" si="5"/>
        <v>30</v>
      </c>
      <c r="B32" s="9">
        <v>44239</v>
      </c>
      <c r="C32" s="9">
        <f t="shared" si="14"/>
        <v>44562</v>
      </c>
      <c r="D32" s="10">
        <f t="shared" si="14"/>
        <v>2.8325</v>
      </c>
      <c r="E32" s="11">
        <f>TRUNC(1000/((1+D32/100)^(NETWORKDAYS($B32,C32-1,Feriados!$A$1:$A$936)/252)),6)</f>
        <v>975.69414800000004</v>
      </c>
      <c r="F32">
        <f t="shared" si="0"/>
        <v>1.1084517305737229E-4</v>
      </c>
      <c r="G32">
        <f t="shared" si="7"/>
        <v>1.0032194839919453</v>
      </c>
      <c r="H32" s="12">
        <f t="shared" si="8"/>
        <v>0.32194839919452711</v>
      </c>
      <c r="I32" s="24">
        <v>3.3851</v>
      </c>
      <c r="J32" s="16">
        <f>TRUNC(1000/((1+I32/100)^(NETWORKDAYS($B32,C32-1,Feriados!$A$1:$A$936)/252)),6)</f>
        <v>971.098386</v>
      </c>
      <c r="K32">
        <f t="shared" si="1"/>
        <v>-6.5688072286018695E-6</v>
      </c>
      <c r="L32">
        <f t="shared" si="9"/>
        <v>0.99849407081647401</v>
      </c>
      <c r="M32" s="12">
        <f t="shared" si="10"/>
        <v>-0.15059291835259891</v>
      </c>
      <c r="N32" s="25">
        <v>1.9</v>
      </c>
      <c r="O32">
        <f t="shared" si="11"/>
        <v>1.002168342990561</v>
      </c>
      <c r="P32">
        <f t="shared" si="2"/>
        <v>7.4692290285005569E-5</v>
      </c>
      <c r="Q32">
        <f t="shared" si="12"/>
        <v>1.002168342990561</v>
      </c>
      <c r="R32" s="12">
        <f t="shared" si="13"/>
        <v>0.21683429905610119</v>
      </c>
      <c r="S32" s="19">
        <f t="shared" si="3"/>
        <v>1.4840242899825016</v>
      </c>
      <c r="T32" s="19">
        <f t="shared" si="4"/>
        <v>1.4847669422964764</v>
      </c>
      <c r="W32" s="20">
        <v>1.9</v>
      </c>
      <c r="X32" s="21">
        <v>3.3851</v>
      </c>
      <c r="Y32" s="25">
        <v>4.9000000000000004</v>
      </c>
    </row>
    <row r="33" spans="1:25" x14ac:dyDescent="0.3">
      <c r="A33">
        <f t="shared" si="5"/>
        <v>31</v>
      </c>
      <c r="B33" s="9">
        <v>44244</v>
      </c>
      <c r="C33" s="9">
        <f t="shared" si="14"/>
        <v>44562</v>
      </c>
      <c r="D33" s="10">
        <f t="shared" si="14"/>
        <v>2.8325</v>
      </c>
      <c r="E33" s="11">
        <f>TRUNC(1000/((1+D33/100)^(NETWORKDAYS($B33,C33-1,Feriados!$A$1:$A$936)/252)),6)</f>
        <v>975.80229799999995</v>
      </c>
      <c r="F33">
        <f t="shared" si="0"/>
        <v>1.1084416179141243E-4</v>
      </c>
      <c r="G33">
        <f t="shared" si="7"/>
        <v>1.0033306850147412</v>
      </c>
      <c r="H33" s="12">
        <f t="shared" si="8"/>
        <v>0.33306850147412081</v>
      </c>
      <c r="I33" s="24">
        <v>3.4403000000000001</v>
      </c>
      <c r="J33" s="16">
        <f>TRUNC(1000/((1+I33/100)^(NETWORKDAYS($B33,C33-1,Feriados!$A$1:$A$936)/252)),6)</f>
        <v>970.77213800000004</v>
      </c>
      <c r="K33">
        <f t="shared" si="1"/>
        <v>-3.3595772035399651E-4</v>
      </c>
      <c r="L33">
        <f t="shared" si="9"/>
        <v>0.99815861902465552</v>
      </c>
      <c r="M33" s="12">
        <f t="shared" si="10"/>
        <v>-0.18413809753444754</v>
      </c>
      <c r="N33" s="25">
        <v>1.9</v>
      </c>
      <c r="O33">
        <f t="shared" si="11"/>
        <v>1.0022431972393502</v>
      </c>
      <c r="P33">
        <f t="shared" si="2"/>
        <v>7.4692290285005569E-5</v>
      </c>
      <c r="Q33">
        <f t="shared" si="12"/>
        <v>1.0022431972393502</v>
      </c>
      <c r="R33" s="12">
        <f t="shared" si="13"/>
        <v>0.22431972393501809</v>
      </c>
      <c r="S33" s="19">
        <f t="shared" si="3"/>
        <v>1.4840107508882256</v>
      </c>
      <c r="T33" s="19">
        <f t="shared" si="4"/>
        <v>1.4847936491336158</v>
      </c>
      <c r="W33" s="20">
        <v>1.9</v>
      </c>
      <c r="X33" s="21">
        <v>3.4403000000000001</v>
      </c>
      <c r="Y33" s="25">
        <v>4.9000000000000004</v>
      </c>
    </row>
    <row r="34" spans="1:25" x14ac:dyDescent="0.3">
      <c r="A34">
        <f t="shared" si="5"/>
        <v>32</v>
      </c>
      <c r="B34" s="9">
        <v>44245</v>
      </c>
      <c r="C34" s="9">
        <f t="shared" si="14"/>
        <v>44562</v>
      </c>
      <c r="D34" s="10">
        <f t="shared" si="14"/>
        <v>2.8325</v>
      </c>
      <c r="E34" s="11">
        <f>TRUNC(1000/((1+D34/100)^(NETWORKDAYS($B34,C34-1,Feriados!$A$1:$A$936)/252)),6)</f>
        <v>975.91045999999994</v>
      </c>
      <c r="F34">
        <f t="shared" si="0"/>
        <v>1.108441742980748E-4</v>
      </c>
      <c r="G34">
        <f t="shared" si="7"/>
        <v>1.0034418983760696</v>
      </c>
      <c r="H34" s="12">
        <f t="shared" si="8"/>
        <v>0.34418983760695632</v>
      </c>
      <c r="I34" s="24">
        <v>3.427</v>
      </c>
      <c r="J34" s="16">
        <f>TRUNC(1000/((1+I34/100)^(NETWORKDAYS($B34,C34-1,Feriados!$A$1:$A$936)/252)),6)</f>
        <v>971.01144399999998</v>
      </c>
      <c r="K34">
        <f t="shared" si="1"/>
        <v>2.4651098917294334E-4</v>
      </c>
      <c r="L34">
        <f t="shared" si="9"/>
        <v>0.99840467609318284</v>
      </c>
      <c r="M34" s="12">
        <f t="shared" si="10"/>
        <v>-0.15953239068171587</v>
      </c>
      <c r="N34" s="25">
        <v>1.9</v>
      </c>
      <c r="O34">
        <f t="shared" si="11"/>
        <v>1.0023180570791745</v>
      </c>
      <c r="P34">
        <f t="shared" si="2"/>
        <v>7.4692290285005569E-5</v>
      </c>
      <c r="Q34">
        <f t="shared" si="12"/>
        <v>1.0023180570791745</v>
      </c>
      <c r="R34" s="12">
        <f t="shared" si="13"/>
        <v>0.23180570791745403</v>
      </c>
      <c r="S34" s="19">
        <f t="shared" si="3"/>
        <v>1.4840109183307062</v>
      </c>
      <c r="T34" s="19">
        <f t="shared" si="4"/>
        <v>1.4848203726265543</v>
      </c>
      <c r="W34" s="20">
        <v>1.9</v>
      </c>
      <c r="X34" s="21">
        <v>3.427</v>
      </c>
      <c r="Y34" s="25">
        <v>4.9000000000000004</v>
      </c>
    </row>
    <row r="35" spans="1:25" x14ac:dyDescent="0.3">
      <c r="A35">
        <f t="shared" si="5"/>
        <v>33</v>
      </c>
      <c r="B35" s="9">
        <v>44246</v>
      </c>
      <c r="C35" s="9">
        <f t="shared" si="14"/>
        <v>44562</v>
      </c>
      <c r="D35" s="10">
        <f t="shared" si="14"/>
        <v>2.8325</v>
      </c>
      <c r="E35" s="11">
        <f>TRUNC(1000/((1+D35/100)^(NETWORKDAYS($B35,C35-1,Feriados!$A$1:$A$936)/252)),6)</f>
        <v>976.01863500000002</v>
      </c>
      <c r="F35">
        <f t="shared" si="0"/>
        <v>1.1084521012305615E-4</v>
      </c>
      <c r="G35">
        <f t="shared" si="7"/>
        <v>1.0035531251041414</v>
      </c>
      <c r="H35" s="12">
        <f t="shared" si="8"/>
        <v>0.3553125104141408</v>
      </c>
      <c r="I35" s="24">
        <v>3.4649999999999999</v>
      </c>
      <c r="J35" s="16">
        <f>TRUNC(1000/((1+I35/100)^(NETWORKDAYS($B35,C35-1,Feriados!$A$1:$A$936)/252)),6)</f>
        <v>970.83131600000002</v>
      </c>
      <c r="K35">
        <f t="shared" si="1"/>
        <v>-1.8550553766694122E-4</v>
      </c>
      <c r="L35">
        <f t="shared" si="9"/>
        <v>0.99821946649693494</v>
      </c>
      <c r="M35" s="12">
        <f t="shared" si="10"/>
        <v>-0.17805335030650626</v>
      </c>
      <c r="N35" s="25">
        <v>1.9</v>
      </c>
      <c r="O35">
        <f t="shared" si="11"/>
        <v>1.0023929225104518</v>
      </c>
      <c r="P35">
        <f t="shared" si="2"/>
        <v>7.4692290285005569E-5</v>
      </c>
      <c r="Q35">
        <f t="shared" si="12"/>
        <v>1.0023929225104518</v>
      </c>
      <c r="R35" s="12">
        <f t="shared" si="13"/>
        <v>0.2392922510451756</v>
      </c>
      <c r="S35" s="19">
        <f t="shared" si="3"/>
        <v>1.4840247862276121</v>
      </c>
      <c r="T35" s="19">
        <f t="shared" si="4"/>
        <v>1.4848475404540447</v>
      </c>
      <c r="W35" s="20">
        <v>1.9</v>
      </c>
      <c r="X35" s="21">
        <v>3.4649999999999999</v>
      </c>
      <c r="Y35" s="25">
        <v>4.9000000000000004</v>
      </c>
    </row>
    <row r="36" spans="1:25" x14ac:dyDescent="0.3">
      <c r="A36">
        <f t="shared" si="5"/>
        <v>34</v>
      </c>
      <c r="B36" s="9">
        <v>44249</v>
      </c>
      <c r="C36" s="9">
        <f t="shared" si="14"/>
        <v>44562</v>
      </c>
      <c r="D36" s="10">
        <f t="shared" si="14"/>
        <v>2.8325</v>
      </c>
      <c r="E36" s="11">
        <f>TRUNC(1000/((1+D36/100)^(NETWORKDAYS($B36,C36-1,Feriados!$A$1:$A$936)/252)),6)</f>
        <v>976.12682099999995</v>
      </c>
      <c r="F36">
        <f t="shared" si="0"/>
        <v>1.1084419510076771E-4</v>
      </c>
      <c r="G36">
        <f t="shared" si="7"/>
        <v>1.0036643631425344</v>
      </c>
      <c r="H36" s="12">
        <f t="shared" si="8"/>
        <v>0.3664363142534377</v>
      </c>
      <c r="I36" s="24">
        <v>3.56</v>
      </c>
      <c r="J36" s="16">
        <f>TRUNC(1000/((1+I36/100)^(NETWORKDAYS($B36,C36-1,Feriados!$A$1:$A$936)/252)),6)</f>
        <v>970.19197499999996</v>
      </c>
      <c r="K36">
        <f t="shared" si="1"/>
        <v>-6.5855003795534106E-4</v>
      </c>
      <c r="L36">
        <f t="shared" si="9"/>
        <v>0.99756208902938559</v>
      </c>
      <c r="M36" s="12">
        <f t="shared" si="10"/>
        <v>-0.24379109706144098</v>
      </c>
      <c r="N36" s="25">
        <v>1.9</v>
      </c>
      <c r="O36">
        <f t="shared" si="11"/>
        <v>1.0024677935335995</v>
      </c>
      <c r="P36">
        <f t="shared" si="2"/>
        <v>7.4692290285005569E-5</v>
      </c>
      <c r="Q36">
        <f t="shared" si="12"/>
        <v>1.0024677935335995</v>
      </c>
      <c r="R36" s="12">
        <f t="shared" si="13"/>
        <v>0.24677935335994938</v>
      </c>
      <c r="S36" s="19">
        <f t="shared" si="3"/>
        <v>1.4840111968426226</v>
      </c>
      <c r="T36" s="19">
        <f t="shared" si="4"/>
        <v>1.4848742784367301</v>
      </c>
      <c r="W36" s="20">
        <v>1.9</v>
      </c>
      <c r="X36" s="21">
        <v>3.56</v>
      </c>
      <c r="Y36" s="25">
        <v>4.9000000000000004</v>
      </c>
    </row>
    <row r="37" spans="1:25" x14ac:dyDescent="0.3">
      <c r="A37">
        <f t="shared" si="5"/>
        <v>35</v>
      </c>
      <c r="B37" s="9">
        <v>44250</v>
      </c>
      <c r="C37" s="9">
        <f t="shared" ref="C37:D52" si="15">+C36</f>
        <v>44562</v>
      </c>
      <c r="D37" s="10">
        <f t="shared" si="15"/>
        <v>2.8325</v>
      </c>
      <c r="E37" s="11">
        <f>TRUNC(1000/((1+D37/100)^(NETWORKDAYS($B37,C37-1,Feriados!$A$1:$A$936)/252)),6)</f>
        <v>976.23501899999997</v>
      </c>
      <c r="F37">
        <f t="shared" si="0"/>
        <v>1.108442035115953E-4</v>
      </c>
      <c r="G37">
        <f t="shared" si="7"/>
        <v>1.00377561351946</v>
      </c>
      <c r="H37" s="12">
        <f t="shared" si="8"/>
        <v>0.3775613519459986</v>
      </c>
      <c r="I37" s="24">
        <v>3.4931999999999999</v>
      </c>
      <c r="J37" s="16">
        <f>TRUNC(1000/((1+I37/100)^(NETWORKDAYS($B37,C37-1,Feriados!$A$1:$A$936)/252)),6)</f>
        <v>970.86595</v>
      </c>
      <c r="K37">
        <f t="shared" si="1"/>
        <v>6.9468210144707498E-4</v>
      </c>
      <c r="L37">
        <f t="shared" si="9"/>
        <v>0.99825507755771647</v>
      </c>
      <c r="M37" s="12">
        <f t="shared" si="10"/>
        <v>-0.17449224422835252</v>
      </c>
      <c r="N37" s="25">
        <v>1.9</v>
      </c>
      <c r="O37">
        <f t="shared" si="11"/>
        <v>1.0025426701490354</v>
      </c>
      <c r="P37">
        <f t="shared" si="2"/>
        <v>7.4692290285005569E-5</v>
      </c>
      <c r="Q37">
        <f t="shared" si="12"/>
        <v>1.0025426701490354</v>
      </c>
      <c r="R37" s="12">
        <f t="shared" si="13"/>
        <v>0.25426701490354198</v>
      </c>
      <c r="S37" s="19">
        <f t="shared" si="3"/>
        <v>1.4840113094489915</v>
      </c>
      <c r="T37" s="19">
        <f t="shared" si="4"/>
        <v>1.484901028508276</v>
      </c>
      <c r="W37" s="20">
        <v>1.9</v>
      </c>
      <c r="X37" s="21">
        <v>3.4931999999999999</v>
      </c>
      <c r="Y37" s="25">
        <v>4.9000000000000004</v>
      </c>
    </row>
    <row r="38" spans="1:25" x14ac:dyDescent="0.3">
      <c r="A38">
        <f t="shared" si="5"/>
        <v>36</v>
      </c>
      <c r="B38" s="9">
        <v>44251</v>
      </c>
      <c r="C38" s="9">
        <f t="shared" si="15"/>
        <v>44562</v>
      </c>
      <c r="D38" s="10">
        <f t="shared" si="15"/>
        <v>2.8325</v>
      </c>
      <c r="E38" s="11">
        <f>TRUNC(1000/((1+D38/100)^(NETWORKDAYS($B38,C38-1,Feriados!$A$1:$A$936)/252)),6)</f>
        <v>976.34322999999995</v>
      </c>
      <c r="F38">
        <f t="shared" si="0"/>
        <v>1.108452349014577E-4</v>
      </c>
      <c r="G38">
        <f t="shared" si="7"/>
        <v>1.0038868772631289</v>
      </c>
      <c r="H38" s="12">
        <f t="shared" si="8"/>
        <v>0.38868772631288628</v>
      </c>
      <c r="I38" s="24">
        <v>3.55</v>
      </c>
      <c r="J38" s="16">
        <f>TRUNC(1000/((1+I38/100)^(NETWORKDAYS($B38,C38-1,Feriados!$A$1:$A$936)/252)),6)</f>
        <v>970.54169400000001</v>
      </c>
      <c r="K38">
        <f t="shared" si="1"/>
        <v>-3.3398637577097823E-4</v>
      </c>
      <c r="L38">
        <f t="shared" si="9"/>
        <v>0.99792167396226794</v>
      </c>
      <c r="M38" s="12">
        <f t="shared" si="10"/>
        <v>-0.20783260377320589</v>
      </c>
      <c r="N38" s="25">
        <v>1.9</v>
      </c>
      <c r="O38">
        <f t="shared" si="11"/>
        <v>1.0026175523571772</v>
      </c>
      <c r="P38">
        <f t="shared" si="2"/>
        <v>7.4692290285005569E-5</v>
      </c>
      <c r="Q38">
        <f t="shared" si="12"/>
        <v>1.0026175523571772</v>
      </c>
      <c r="R38" s="12">
        <f t="shared" si="13"/>
        <v>0.26175523571771997</v>
      </c>
      <c r="S38" s="19">
        <f t="shared" si="3"/>
        <v>1.4840251179673603</v>
      </c>
      <c r="T38" s="19">
        <f t="shared" si="4"/>
        <v>1.4849281820366407</v>
      </c>
      <c r="W38" s="20">
        <v>1.9</v>
      </c>
      <c r="X38" s="21">
        <v>3.55</v>
      </c>
      <c r="Y38" s="25">
        <v>4.9000000000000004</v>
      </c>
    </row>
    <row r="39" spans="1:25" x14ac:dyDescent="0.3">
      <c r="A39">
        <f t="shared" si="5"/>
        <v>37</v>
      </c>
      <c r="B39" s="9">
        <v>44252</v>
      </c>
      <c r="C39" s="9">
        <f t="shared" si="15"/>
        <v>44562</v>
      </c>
      <c r="D39" s="10">
        <f t="shared" si="15"/>
        <v>2.8325</v>
      </c>
      <c r="E39" s="11">
        <f>TRUNC(1000/((1+D39/100)^(NETWORKDAYS($B39,C39-1,Feriados!$A$1:$A$936)/252)),6)</f>
        <v>976.45145200000002</v>
      </c>
      <c r="F39">
        <f t="shared" si="0"/>
        <v>1.1084421612683748E-4</v>
      </c>
      <c r="G39">
        <f t="shared" si="7"/>
        <v>1.0039981523171191</v>
      </c>
      <c r="H39" s="12">
        <f t="shared" si="8"/>
        <v>0.39981523171190858</v>
      </c>
      <c r="I39" s="24">
        <v>3.6934999999999998</v>
      </c>
      <c r="J39" s="16">
        <f>TRUNC(1000/((1+I39/100)^(NETWORKDAYS($B39,C39-1,Feriados!$A$1:$A$936)/252)),6)</f>
        <v>969.52986499999997</v>
      </c>
      <c r="K39">
        <f t="shared" si="1"/>
        <v>-1.0425404763703128E-3</v>
      </c>
      <c r="L39">
        <f t="shared" si="9"/>
        <v>0.99688130022491506</v>
      </c>
      <c r="M39" s="12">
        <f t="shared" si="10"/>
        <v>-0.31186997750849432</v>
      </c>
      <c r="N39" s="25">
        <v>1.9</v>
      </c>
      <c r="O39">
        <f t="shared" si="11"/>
        <v>1.0026924401584427</v>
      </c>
      <c r="P39">
        <f t="shared" si="2"/>
        <v>7.4692290285005569E-5</v>
      </c>
      <c r="Q39">
        <f t="shared" si="12"/>
        <v>1.0026924401584427</v>
      </c>
      <c r="R39" s="12">
        <f t="shared" si="13"/>
        <v>0.26924401584427216</v>
      </c>
      <c r="S39" s="19">
        <f t="shared" si="3"/>
        <v>1.4840114783451672</v>
      </c>
      <c r="T39" s="19">
        <f t="shared" si="4"/>
        <v>1.4849549411830101</v>
      </c>
      <c r="W39" s="20">
        <v>1.9</v>
      </c>
      <c r="X39" s="21">
        <v>3.6934999999999998</v>
      </c>
      <c r="Y39" s="25">
        <v>4.9000000000000004</v>
      </c>
    </row>
    <row r="40" spans="1:25" x14ac:dyDescent="0.3">
      <c r="A40">
        <f t="shared" si="5"/>
        <v>38</v>
      </c>
      <c r="B40" s="9">
        <v>44253</v>
      </c>
      <c r="C40" s="9">
        <f t="shared" si="15"/>
        <v>44562</v>
      </c>
      <c r="D40" s="10">
        <f t="shared" si="15"/>
        <v>2.8325</v>
      </c>
      <c r="E40" s="11">
        <f>TRUNC(1000/((1+D40/100)^(NETWORKDAYS($B40,C40-1,Feriados!$A$1:$A$936)/252)),6)</f>
        <v>976.55968600000006</v>
      </c>
      <c r="F40">
        <f t="shared" si="0"/>
        <v>1.1084422044582709E-4</v>
      </c>
      <c r="G40">
        <f t="shared" si="7"/>
        <v>1.0041094397096417</v>
      </c>
      <c r="H40" s="12">
        <f t="shared" si="8"/>
        <v>0.41094397096417268</v>
      </c>
      <c r="I40" s="24">
        <v>3.7804000000000002</v>
      </c>
      <c r="J40" s="16">
        <f>TRUNC(1000/((1+I40/100)^(NETWORKDAYS($B40,C40-1,Feriados!$A$1:$A$936)/252)),6)</f>
        <v>968.97986000000003</v>
      </c>
      <c r="K40">
        <f t="shared" si="1"/>
        <v>-5.6729041554581805E-4</v>
      </c>
      <c r="L40">
        <f t="shared" si="9"/>
        <v>0.99631577901786061</v>
      </c>
      <c r="M40" s="12">
        <f t="shared" si="10"/>
        <v>-0.36842209821393856</v>
      </c>
      <c r="N40" s="25">
        <v>1.9</v>
      </c>
      <c r="O40">
        <f t="shared" si="11"/>
        <v>1.0027673335532497</v>
      </c>
      <c r="P40">
        <f t="shared" si="2"/>
        <v>7.4692290285005569E-5</v>
      </c>
      <c r="Q40">
        <f t="shared" si="12"/>
        <v>1.0027673335532497</v>
      </c>
      <c r="R40" s="12">
        <f t="shared" si="13"/>
        <v>0.27673335532496512</v>
      </c>
      <c r="S40" s="19">
        <f t="shared" si="3"/>
        <v>1.4840115361689343</v>
      </c>
      <c r="T40" s="19">
        <f t="shared" si="4"/>
        <v>1.4849817091315407</v>
      </c>
      <c r="W40" s="20">
        <v>1.9</v>
      </c>
      <c r="X40" s="21">
        <v>3.7804000000000002</v>
      </c>
      <c r="Y40" s="25">
        <v>4.9000000000000004</v>
      </c>
    </row>
    <row r="41" spans="1:25" x14ac:dyDescent="0.3">
      <c r="A41">
        <f t="shared" si="5"/>
        <v>39</v>
      </c>
      <c r="B41" s="9">
        <v>44256</v>
      </c>
      <c r="C41" s="9">
        <f t="shared" si="15"/>
        <v>44562</v>
      </c>
      <c r="D41" s="10">
        <f t="shared" si="15"/>
        <v>2.8325</v>
      </c>
      <c r="E41" s="11">
        <f>TRUNC(1000/((1+D41/100)^(NETWORKDAYS($B41,C41-1,Feriados!$A$1:$A$936)/252)),6)</f>
        <v>976.66793199999995</v>
      </c>
      <c r="F41">
        <f t="shared" si="0"/>
        <v>1.1084422340146283E-4</v>
      </c>
      <c r="G41">
        <f t="shared" si="7"/>
        <v>1.0042207394406963</v>
      </c>
      <c r="H41" s="12">
        <f t="shared" si="8"/>
        <v>0.42207394406963417</v>
      </c>
      <c r="I41" s="24">
        <v>3.8075000000000001</v>
      </c>
      <c r="J41" s="16">
        <f>TRUNC(1000/((1+I41/100)^(NETWORKDAYS($B41,C41-1,Feriados!$A$1:$A$936)/252)),6)</f>
        <v>968.90870399999994</v>
      </c>
      <c r="K41">
        <f t="shared" si="1"/>
        <v>-7.3433930814714721E-5</v>
      </c>
      <c r="L41">
        <f t="shared" si="9"/>
        <v>0.99624261563387462</v>
      </c>
      <c r="M41" s="12">
        <f t="shared" si="10"/>
        <v>-0.37573843661253825</v>
      </c>
      <c r="N41" s="25">
        <v>1.9</v>
      </c>
      <c r="O41">
        <f t="shared" si="11"/>
        <v>1.0028422325420157</v>
      </c>
      <c r="P41">
        <f t="shared" si="2"/>
        <v>7.4692290285005569E-5</v>
      </c>
      <c r="Q41">
        <f t="shared" si="12"/>
        <v>1.0028422325420157</v>
      </c>
      <c r="R41" s="12">
        <f t="shared" si="13"/>
        <v>0.28422325420156547</v>
      </c>
      <c r="S41" s="19">
        <f t="shared" si="3"/>
        <v>1.4840115757397618</v>
      </c>
      <c r="T41" s="19">
        <f t="shared" si="4"/>
        <v>1.4850084848099998</v>
      </c>
      <c r="W41" s="20">
        <v>1.9</v>
      </c>
      <c r="X41" s="21">
        <v>3.8075000000000001</v>
      </c>
      <c r="Y41" s="25">
        <v>4.9000000000000004</v>
      </c>
    </row>
    <row r="42" spans="1:25" x14ac:dyDescent="0.3">
      <c r="A42">
        <f t="shared" si="5"/>
        <v>40</v>
      </c>
      <c r="B42" s="9">
        <v>44257</v>
      </c>
      <c r="C42" s="9">
        <f t="shared" si="15"/>
        <v>44562</v>
      </c>
      <c r="D42" s="10">
        <f t="shared" si="15"/>
        <v>2.8325</v>
      </c>
      <c r="E42" s="11">
        <f>TRUNC(1000/((1+D42/100)^(NETWORKDAYS($B42,C42-1,Feriados!$A$1:$A$936)/252)),6)</f>
        <v>976.77619100000004</v>
      </c>
      <c r="F42">
        <f t="shared" si="0"/>
        <v>1.1084524888449465E-4</v>
      </c>
      <c r="G42">
        <f t="shared" si="7"/>
        <v>1.0043320525384947</v>
      </c>
      <c r="H42" s="12">
        <f t="shared" si="8"/>
        <v>0.43320525384946684</v>
      </c>
      <c r="I42" s="24">
        <v>3.8706</v>
      </c>
      <c r="J42" s="16">
        <f>TRUNC(1000/((1+I42/100)^(NETWORKDAYS($B42,C42-1,Feriados!$A$1:$A$936)/252)),6)</f>
        <v>968.55712200000005</v>
      </c>
      <c r="K42">
        <f t="shared" si="1"/>
        <v>-3.628639092088104E-4</v>
      </c>
      <c r="L42">
        <f t="shared" si="9"/>
        <v>0.99588111514384525</v>
      </c>
      <c r="M42" s="12">
        <f t="shared" si="10"/>
        <v>-0.41188848561547475</v>
      </c>
      <c r="N42" s="25">
        <v>1.9</v>
      </c>
      <c r="O42">
        <f t="shared" si="11"/>
        <v>1.0029171371251588</v>
      </c>
      <c r="P42">
        <f t="shared" si="2"/>
        <v>7.4692290285005569E-5</v>
      </c>
      <c r="Q42">
        <f t="shared" si="12"/>
        <v>1.0029171371251588</v>
      </c>
      <c r="R42" s="12">
        <f t="shared" si="13"/>
        <v>0.29171371251588418</v>
      </c>
      <c r="S42" s="19">
        <f t="shared" si="3"/>
        <v>1.4840253051759316</v>
      </c>
      <c r="T42" s="19">
        <f t="shared" si="4"/>
        <v>1.4850356197289776</v>
      </c>
      <c r="W42" s="20">
        <v>1.9</v>
      </c>
      <c r="X42" s="21">
        <v>3.8706</v>
      </c>
      <c r="Y42" s="25">
        <v>4.9000000000000004</v>
      </c>
    </row>
    <row r="43" spans="1:25" x14ac:dyDescent="0.3">
      <c r="A43">
        <f t="shared" si="5"/>
        <v>41</v>
      </c>
      <c r="B43" s="9">
        <v>44258</v>
      </c>
      <c r="C43" s="9">
        <f t="shared" si="15"/>
        <v>44562</v>
      </c>
      <c r="D43" s="10">
        <f t="shared" si="15"/>
        <v>2.8325</v>
      </c>
      <c r="E43" s="11">
        <f>TRUNC(1000/((1+D43/100)^(NETWORKDAYS($B43,C43-1,Feriados!$A$1:$A$936)/252)),6)</f>
        <v>976.88446099999999</v>
      </c>
      <c r="F43">
        <f t="shared" si="0"/>
        <v>1.108442251127606E-4</v>
      </c>
      <c r="G43">
        <f t="shared" si="7"/>
        <v>1.0044433769466141</v>
      </c>
      <c r="H43" s="12">
        <f t="shared" si="8"/>
        <v>0.44433769466141193</v>
      </c>
      <c r="I43" s="24">
        <v>3.9630000000000001</v>
      </c>
      <c r="J43" s="16">
        <f>TRUNC(1000/((1+I43/100)^(NETWORKDAYS($B43,C43-1,Feriados!$A$1:$A$936)/252)),6)</f>
        <v>967.98215500000003</v>
      </c>
      <c r="K43">
        <f t="shared" si="1"/>
        <v>-5.9363251473776302E-4</v>
      </c>
      <c r="L43">
        <f t="shared" si="9"/>
        <v>0.99528992773308256</v>
      </c>
      <c r="M43" s="12">
        <f t="shared" si="10"/>
        <v>-0.47100722669174422</v>
      </c>
      <c r="N43" s="25">
        <v>1.9</v>
      </c>
      <c r="O43">
        <f t="shared" si="11"/>
        <v>1.0029920473030969</v>
      </c>
      <c r="P43">
        <f t="shared" si="2"/>
        <v>7.4692290285005569E-5</v>
      </c>
      <c r="Q43">
        <f t="shared" si="12"/>
        <v>1.0029920473030969</v>
      </c>
      <c r="R43" s="12">
        <f t="shared" si="13"/>
        <v>0.29920473030968786</v>
      </c>
      <c r="S43" s="19">
        <f t="shared" si="3"/>
        <v>1.484011598651066</v>
      </c>
      <c r="T43" s="19">
        <f t="shared" si="4"/>
        <v>1.4850623992525323</v>
      </c>
      <c r="W43" s="20">
        <v>1.9</v>
      </c>
      <c r="X43" s="21">
        <v>3.9630000000000001</v>
      </c>
      <c r="Y43" s="25">
        <v>4.9000000000000004</v>
      </c>
    </row>
    <row r="44" spans="1:25" x14ac:dyDescent="0.3">
      <c r="A44">
        <f t="shared" si="5"/>
        <v>42</v>
      </c>
      <c r="B44" s="9">
        <v>44259</v>
      </c>
      <c r="C44" s="9">
        <f t="shared" si="15"/>
        <v>44562</v>
      </c>
      <c r="D44" s="10">
        <f t="shared" si="15"/>
        <v>2.8325</v>
      </c>
      <c r="E44" s="11">
        <f>TRUNC(1000/((1+D44/100)^(NETWORKDAYS($B44,C44-1,Feriados!$A$1:$A$936)/252)),6)</f>
        <v>976.99274300000002</v>
      </c>
      <c r="F44">
        <f t="shared" si="0"/>
        <v>1.1084422398233151E-4</v>
      </c>
      <c r="G44">
        <f t="shared" si="7"/>
        <v>1.004554713693266</v>
      </c>
      <c r="H44" s="12">
        <f t="shared" si="8"/>
        <v>0.45547136932659882</v>
      </c>
      <c r="I44" s="24">
        <v>3.8435999999999999</v>
      </c>
      <c r="J44" s="16">
        <f>TRUNC(1000/((1+I44/100)^(NETWORKDAYS($B44,C44-1,Feriados!$A$1:$A$936)/252)),6)</f>
        <v>969.05900199999996</v>
      </c>
      <c r="K44">
        <f t="shared" si="1"/>
        <v>1.1124657561480955E-3</v>
      </c>
      <c r="L44">
        <f t="shared" si="9"/>
        <v>0.99639715369512472</v>
      </c>
      <c r="M44" s="12">
        <f t="shared" si="10"/>
        <v>-0.36028463048752846</v>
      </c>
      <c r="N44" s="25">
        <v>1.9</v>
      </c>
      <c r="O44">
        <f t="shared" si="11"/>
        <v>1.0030669630762477</v>
      </c>
      <c r="P44">
        <f t="shared" si="2"/>
        <v>7.4692290285005569E-5</v>
      </c>
      <c r="Q44">
        <f t="shared" si="12"/>
        <v>1.0030669630762477</v>
      </c>
      <c r="R44" s="12">
        <f t="shared" si="13"/>
        <v>0.3066963076247653</v>
      </c>
      <c r="S44" s="19">
        <f t="shared" si="3"/>
        <v>1.4840115835165846</v>
      </c>
      <c r="T44" s="19">
        <f t="shared" si="4"/>
        <v>1.485089184327109</v>
      </c>
      <c r="W44" s="20">
        <v>1.9</v>
      </c>
      <c r="X44" s="21">
        <v>3.8435999999999999</v>
      </c>
      <c r="Y44" s="25">
        <v>4.9000000000000004</v>
      </c>
    </row>
    <row r="45" spans="1:25" x14ac:dyDescent="0.3">
      <c r="A45">
        <f t="shared" si="5"/>
        <v>43</v>
      </c>
      <c r="B45" s="9">
        <v>44260</v>
      </c>
      <c r="C45" s="9">
        <f t="shared" si="15"/>
        <v>44562</v>
      </c>
      <c r="D45" s="10">
        <f t="shared" si="15"/>
        <v>2.8325</v>
      </c>
      <c r="E45" s="11">
        <f>TRUNC(1000/((1+D45/100)^(NETWORKDAYS($B45,C45-1,Feriados!$A$1:$A$936)/252)),6)</f>
        <v>977.10103700000002</v>
      </c>
      <c r="F45">
        <f t="shared" si="0"/>
        <v>1.10844221490769E-4</v>
      </c>
      <c r="G45">
        <f t="shared" si="7"/>
        <v>1.0046660627784503</v>
      </c>
      <c r="H45" s="12">
        <f t="shared" si="8"/>
        <v>0.46660627784502751</v>
      </c>
      <c r="I45" s="24">
        <v>3.7932000000000001</v>
      </c>
      <c r="J45" s="16">
        <f>TRUNC(1000/((1+I45/100)^(NETWORKDAYS($B45,C45-1,Feriados!$A$1:$A$936)/252)),6)</f>
        <v>969.59435299999996</v>
      </c>
      <c r="K45">
        <f t="shared" si="1"/>
        <v>5.5244417408539803E-4</v>
      </c>
      <c r="L45">
        <f t="shared" si="9"/>
        <v>0.9969476074977589</v>
      </c>
      <c r="M45" s="12">
        <f t="shared" si="10"/>
        <v>-0.30523925022410969</v>
      </c>
      <c r="N45" s="25">
        <v>1.9</v>
      </c>
      <c r="O45">
        <f t="shared" si="11"/>
        <v>1.0031418844450291</v>
      </c>
      <c r="P45">
        <f t="shared" si="2"/>
        <v>7.4692290285005569E-5</v>
      </c>
      <c r="Q45">
        <f t="shared" si="12"/>
        <v>1.0031418844450291</v>
      </c>
      <c r="R45" s="12">
        <f t="shared" si="13"/>
        <v>0.31418844450290528</v>
      </c>
      <c r="S45" s="19">
        <f t="shared" si="3"/>
        <v>1.4840115501588911</v>
      </c>
      <c r="T45" s="19">
        <f t="shared" si="4"/>
        <v>1.4851159742149995</v>
      </c>
      <c r="W45" s="20">
        <v>1.9</v>
      </c>
      <c r="X45" s="21">
        <v>3.7932000000000001</v>
      </c>
      <c r="Y45" s="25">
        <v>4.9000000000000004</v>
      </c>
    </row>
    <row r="46" spans="1:25" x14ac:dyDescent="0.3">
      <c r="A46">
        <f t="shared" si="5"/>
        <v>44</v>
      </c>
      <c r="B46" s="9">
        <v>44263</v>
      </c>
      <c r="C46" s="9">
        <f t="shared" si="15"/>
        <v>44562</v>
      </c>
      <c r="D46" s="10">
        <f t="shared" si="15"/>
        <v>2.8325</v>
      </c>
      <c r="E46" s="11">
        <f>TRUNC(1000/((1+D46/100)^(NETWORKDAYS($B46,C46-1,Feriados!$A$1:$A$936)/252)),6)</f>
        <v>977.20934399999999</v>
      </c>
      <c r="F46">
        <f t="shared" si="0"/>
        <v>1.1084524107407567E-4</v>
      </c>
      <c r="G46">
        <f t="shared" si="7"/>
        <v>1.0047774252303778</v>
      </c>
      <c r="H46" s="12">
        <f t="shared" si="8"/>
        <v>0.47774252303778297</v>
      </c>
      <c r="I46" s="24">
        <v>3.9411999999999998</v>
      </c>
      <c r="J46" s="16">
        <f>TRUNC(1000/((1+I46/100)^(NETWORKDAYS($B46,C46-1,Feriados!$A$1:$A$936)/252)),6)</f>
        <v>968.59776699999998</v>
      </c>
      <c r="K46">
        <f t="shared" si="1"/>
        <v>-1.0278380818911081E-3</v>
      </c>
      <c r="L46">
        <f t="shared" si="9"/>
        <v>0.9959229067811225</v>
      </c>
      <c r="M46" s="12">
        <f t="shared" si="10"/>
        <v>-0.40770932188775033</v>
      </c>
      <c r="N46" s="25">
        <v>1.9</v>
      </c>
      <c r="O46">
        <f t="shared" si="11"/>
        <v>1.003216811409859</v>
      </c>
      <c r="P46">
        <f t="shared" si="2"/>
        <v>7.4692290285005569E-5</v>
      </c>
      <c r="Q46">
        <f t="shared" si="12"/>
        <v>1.003216811409859</v>
      </c>
      <c r="R46" s="12">
        <f t="shared" si="13"/>
        <v>0.32168114098589662</v>
      </c>
      <c r="S46" s="19">
        <f t="shared" si="3"/>
        <v>1.4840252006079908</v>
      </c>
      <c r="T46" s="19">
        <f t="shared" si="4"/>
        <v>1.4851430878838139</v>
      </c>
      <c r="W46" s="20">
        <v>1.9</v>
      </c>
      <c r="X46" s="21">
        <v>3.9411999999999998</v>
      </c>
      <c r="Y46" s="25">
        <v>4.9000000000000004</v>
      </c>
    </row>
    <row r="47" spans="1:25" x14ac:dyDescent="0.3">
      <c r="A47">
        <f t="shared" si="5"/>
        <v>45</v>
      </c>
      <c r="B47" s="9">
        <v>44264</v>
      </c>
      <c r="C47" s="9">
        <f t="shared" si="15"/>
        <v>44562</v>
      </c>
      <c r="D47" s="10">
        <f t="shared" si="15"/>
        <v>2.8325</v>
      </c>
      <c r="E47" s="11">
        <f>TRUNC(1000/((1+D47/100)^(NETWORKDAYS($B47,C47-1,Feriados!$A$1:$A$936)/252)),6)</f>
        <v>977.31766200000004</v>
      </c>
      <c r="F47">
        <f t="shared" si="0"/>
        <v>1.1084421231255526E-4</v>
      </c>
      <c r="G47">
        <f t="shared" si="7"/>
        <v>1.004888798992627</v>
      </c>
      <c r="H47" s="12">
        <f t="shared" si="8"/>
        <v>0.48887989926269526</v>
      </c>
      <c r="I47" s="24">
        <v>3.9937</v>
      </c>
      <c r="J47" s="16">
        <f>TRUNC(1000/((1+I47/100)^(NETWORKDAYS($B47,C47-1,Feriados!$A$1:$A$936)/252)),6)</f>
        <v>968.34460899999999</v>
      </c>
      <c r="K47">
        <f t="shared" si="1"/>
        <v>-2.6136545904298369E-4</v>
      </c>
      <c r="L47">
        <f t="shared" si="9"/>
        <v>0.99566260693342024</v>
      </c>
      <c r="M47" s="12">
        <f t="shared" si="10"/>
        <v>-0.43373930665797644</v>
      </c>
      <c r="N47" s="25">
        <v>1.9</v>
      </c>
      <c r="O47">
        <f t="shared" si="11"/>
        <v>1.0032917439711555</v>
      </c>
      <c r="P47">
        <f t="shared" si="2"/>
        <v>7.4692290285005569E-5</v>
      </c>
      <c r="Q47">
        <f t="shared" si="12"/>
        <v>1.0032917439711555</v>
      </c>
      <c r="R47" s="12">
        <f t="shared" si="13"/>
        <v>0.3291743971155503</v>
      </c>
      <c r="S47" s="19">
        <f t="shared" si="3"/>
        <v>1.484011427278555</v>
      </c>
      <c r="T47" s="19">
        <f t="shared" si="4"/>
        <v>1.4851698781758031</v>
      </c>
      <c r="W47" s="20">
        <v>1.9</v>
      </c>
      <c r="X47" s="21">
        <v>3.9937</v>
      </c>
      <c r="Y47" s="25">
        <v>4.9000000000000004</v>
      </c>
    </row>
    <row r="48" spans="1:25" x14ac:dyDescent="0.3">
      <c r="A48">
        <f t="shared" si="5"/>
        <v>46</v>
      </c>
      <c r="B48" s="9">
        <v>44265</v>
      </c>
      <c r="C48" s="9">
        <f t="shared" si="15"/>
        <v>44562</v>
      </c>
      <c r="D48" s="10">
        <f t="shared" si="15"/>
        <v>2.8325</v>
      </c>
      <c r="E48" s="11">
        <f>TRUNC(1000/((1+D48/100)^(NETWORKDAYS($B48,C48-1,Feriados!$A$1:$A$936)/252)),6)</f>
        <v>977.42599199999995</v>
      </c>
      <c r="F48">
        <f t="shared" si="0"/>
        <v>1.1084420573981291E-4</v>
      </c>
      <c r="G48">
        <f t="shared" si="7"/>
        <v>1.005000185093408</v>
      </c>
      <c r="H48" s="12">
        <f t="shared" si="8"/>
        <v>0.50001850934080494</v>
      </c>
      <c r="I48" s="24">
        <v>4.0179999999999998</v>
      </c>
      <c r="J48" s="16">
        <f>TRUNC(1000/((1+I48/100)^(NETWORKDAYS($B48,C48-1,Feriados!$A$1:$A$936)/252)),6)</f>
        <v>968.31014200000004</v>
      </c>
      <c r="K48">
        <f t="shared" si="1"/>
        <v>-3.5593733552663487E-5</v>
      </c>
      <c r="L48">
        <f t="shared" si="9"/>
        <v>0.9956271675838807</v>
      </c>
      <c r="M48" s="12">
        <f t="shared" si="10"/>
        <v>-0.43728324161192988</v>
      </c>
      <c r="N48" s="25">
        <v>1.9</v>
      </c>
      <c r="O48">
        <f t="shared" si="11"/>
        <v>1.0033666821293368</v>
      </c>
      <c r="P48">
        <f t="shared" si="2"/>
        <v>7.4692290285005569E-5</v>
      </c>
      <c r="Q48">
        <f t="shared" si="12"/>
        <v>1.0033666821293368</v>
      </c>
      <c r="R48" s="12">
        <f t="shared" si="13"/>
        <v>0.33666821293367732</v>
      </c>
      <c r="S48" s="19">
        <f t="shared" si="3"/>
        <v>1.484011339280954</v>
      </c>
      <c r="T48" s="19">
        <f t="shared" si="4"/>
        <v>1.4851966717728329</v>
      </c>
      <c r="W48" s="20">
        <v>1.9</v>
      </c>
      <c r="X48" s="21">
        <v>4.0179999999999998</v>
      </c>
      <c r="Y48" s="25">
        <v>4.9000000000000004</v>
      </c>
    </row>
    <row r="49" spans="1:25" x14ac:dyDescent="0.3">
      <c r="A49">
        <f t="shared" si="5"/>
        <v>47</v>
      </c>
      <c r="B49" s="9">
        <v>44266</v>
      </c>
      <c r="C49" s="9">
        <f t="shared" si="15"/>
        <v>44562</v>
      </c>
      <c r="D49" s="10">
        <f t="shared" si="15"/>
        <v>2.8325</v>
      </c>
      <c r="E49" s="11">
        <f>TRUNC(1000/((1+D49/100)^(NETWORKDAYS($B49,C49-1,Feriados!$A$1:$A$936)/252)),6)</f>
        <v>977.53433500000006</v>
      </c>
      <c r="F49">
        <f t="shared" si="0"/>
        <v>1.1084522090354376E-4</v>
      </c>
      <c r="G49">
        <f t="shared" si="7"/>
        <v>1.0051115845609329</v>
      </c>
      <c r="H49" s="12">
        <f t="shared" si="8"/>
        <v>0.51115845609328581</v>
      </c>
      <c r="I49" s="24">
        <v>4.1010999999999997</v>
      </c>
      <c r="J49" s="16">
        <f>TRUNC(1000/((1+I49/100)^(NETWORKDAYS($B49,C49-1,Feriados!$A$1:$A$936)/252)),6)</f>
        <v>967.83257800000001</v>
      </c>
      <c r="K49">
        <f t="shared" si="1"/>
        <v>-4.9319322321017545E-4</v>
      </c>
      <c r="L49">
        <f t="shared" si="9"/>
        <v>0.99513613101198439</v>
      </c>
      <c r="M49" s="12">
        <f t="shared" si="10"/>
        <v>-0.48638689880156072</v>
      </c>
      <c r="N49" s="25">
        <v>1.9</v>
      </c>
      <c r="O49">
        <f t="shared" si="11"/>
        <v>1.0034416258848207</v>
      </c>
      <c r="P49">
        <f t="shared" si="2"/>
        <v>7.4692290285005569E-5</v>
      </c>
      <c r="Q49">
        <f t="shared" si="12"/>
        <v>1.0034416258848207</v>
      </c>
      <c r="R49" s="12">
        <f t="shared" si="13"/>
        <v>0.34416258848206649</v>
      </c>
      <c r="S49" s="19">
        <f t="shared" si="3"/>
        <v>1.4840249305596118</v>
      </c>
      <c r="T49" s="19">
        <f t="shared" si="4"/>
        <v>1.4852237669055104</v>
      </c>
      <c r="W49" s="20">
        <v>1.9</v>
      </c>
      <c r="X49" s="21">
        <v>4.1010999999999997</v>
      </c>
      <c r="Y49" s="25">
        <v>4.9000000000000004</v>
      </c>
    </row>
    <row r="50" spans="1:25" x14ac:dyDescent="0.3">
      <c r="A50">
        <f t="shared" si="5"/>
        <v>48</v>
      </c>
      <c r="B50" s="9">
        <v>44267</v>
      </c>
      <c r="C50" s="9">
        <f t="shared" si="15"/>
        <v>44562</v>
      </c>
      <c r="D50" s="10">
        <f t="shared" si="15"/>
        <v>2.8325</v>
      </c>
      <c r="E50" s="11">
        <f>TRUNC(1000/((1+D50/100)^(NETWORKDAYS($B50,C50-1,Feriados!$A$1:$A$936)/252)),6)</f>
        <v>977.64268900000002</v>
      </c>
      <c r="F50">
        <f t="shared" si="0"/>
        <v>1.1084418840390242E-4</v>
      </c>
      <c r="G50">
        <f t="shared" si="7"/>
        <v>1.0052229953387788</v>
      </c>
      <c r="H50" s="12">
        <f t="shared" si="8"/>
        <v>0.52229953387787909</v>
      </c>
      <c r="I50" s="24">
        <v>4.1822999999999997</v>
      </c>
      <c r="J50" s="16">
        <f>TRUNC(1000/((1+I50/100)^(NETWORKDAYS($B50,C50-1,Feriados!$A$1:$A$936)/252)),6)</f>
        <v>967.37616100000002</v>
      </c>
      <c r="K50">
        <f t="shared" si="1"/>
        <v>-4.7158672933200751E-4</v>
      </c>
      <c r="L50">
        <f t="shared" si="9"/>
        <v>0.99466683801872036</v>
      </c>
      <c r="M50" s="12">
        <f t="shared" si="10"/>
        <v>-0.53331619812796438</v>
      </c>
      <c r="N50" s="25">
        <v>1.9</v>
      </c>
      <c r="O50">
        <f t="shared" si="11"/>
        <v>1.0035165752380253</v>
      </c>
      <c r="P50">
        <f t="shared" si="2"/>
        <v>7.4692290285005569E-5</v>
      </c>
      <c r="Q50">
        <f t="shared" si="12"/>
        <v>1.0035165752380253</v>
      </c>
      <c r="R50" s="12">
        <f t="shared" si="13"/>
        <v>0.35165752380252879</v>
      </c>
      <c r="S50" s="19">
        <f t="shared" si="3"/>
        <v>1.4840111071832311</v>
      </c>
      <c r="T50" s="19">
        <f t="shared" si="4"/>
        <v>1.4852505592093439</v>
      </c>
      <c r="W50" s="20">
        <v>1.9</v>
      </c>
      <c r="X50" s="21">
        <v>4.1822999999999997</v>
      </c>
      <c r="Y50" s="25">
        <v>4.9000000000000004</v>
      </c>
    </row>
    <row r="51" spans="1:25" x14ac:dyDescent="0.3">
      <c r="A51">
        <f t="shared" si="5"/>
        <v>49</v>
      </c>
      <c r="B51" s="9">
        <v>44270</v>
      </c>
      <c r="C51" s="9">
        <f t="shared" si="15"/>
        <v>44562</v>
      </c>
      <c r="D51" s="10">
        <f t="shared" si="15"/>
        <v>2.8325</v>
      </c>
      <c r="E51" s="11">
        <f>TRUNC(1000/((1+D51/100)^(NETWORKDAYS($B51,C51-1,Feriados!$A$1:$A$936)/252)),6)</f>
        <v>977.75105499999995</v>
      </c>
      <c r="F51">
        <f t="shared" si="0"/>
        <v>1.1084417775442112E-4</v>
      </c>
      <c r="G51">
        <f t="shared" si="7"/>
        <v>1.0053344184551569</v>
      </c>
      <c r="H51" s="12">
        <f t="shared" si="8"/>
        <v>0.53344184551569196</v>
      </c>
      <c r="I51" s="24">
        <v>4.2709000000000001</v>
      </c>
      <c r="J51" s="16">
        <f>TRUNC(1000/((1+I51/100)^(NETWORKDAYS($B51,C51-1,Feriados!$A$1:$A$936)/252)),6)</f>
        <v>966.87113699999998</v>
      </c>
      <c r="K51">
        <f t="shared" si="1"/>
        <v>-5.2205545304939704E-4</v>
      </c>
      <c r="L51">
        <f t="shared" si="9"/>
        <v>0.99414756677196525</v>
      </c>
      <c r="M51" s="12">
        <f t="shared" si="10"/>
        <v>-0.5852433228034748</v>
      </c>
      <c r="N51" s="25">
        <v>1.9</v>
      </c>
      <c r="O51">
        <f t="shared" si="11"/>
        <v>1.0035915301893688</v>
      </c>
      <c r="P51">
        <f t="shared" si="2"/>
        <v>7.4692290285005569E-5</v>
      </c>
      <c r="Q51">
        <f t="shared" si="12"/>
        <v>1.0035915301893688</v>
      </c>
      <c r="R51" s="12">
        <f t="shared" si="13"/>
        <v>0.35915301893687523</v>
      </c>
      <c r="S51" s="19">
        <f t="shared" si="3"/>
        <v>1.4840109646051787</v>
      </c>
      <c r="T51" s="19">
        <f t="shared" si="4"/>
        <v>1.4852773536325188</v>
      </c>
      <c r="W51" s="20">
        <v>1.9</v>
      </c>
      <c r="X51" s="21">
        <v>4.2709000000000001</v>
      </c>
      <c r="Y51" s="25">
        <v>4.9000000000000004</v>
      </c>
    </row>
    <row r="52" spans="1:25" x14ac:dyDescent="0.3">
      <c r="A52">
        <f t="shared" si="5"/>
        <v>50</v>
      </c>
      <c r="B52" s="9">
        <v>44271</v>
      </c>
      <c r="C52" s="9">
        <f t="shared" si="15"/>
        <v>44562</v>
      </c>
      <c r="D52" s="10">
        <f t="shared" si="15"/>
        <v>2.8325</v>
      </c>
      <c r="E52" s="11">
        <f>TRUNC(1000/((1+D52/100)^(NETWORKDAYS($B52,C52-1,Feriados!$A$1:$A$936)/252)),6)</f>
        <v>977.85943399999996</v>
      </c>
      <c r="F52">
        <f t="shared" si="0"/>
        <v>1.1084518850257297E-4</v>
      </c>
      <c r="G52">
        <f t="shared" si="7"/>
        <v>1.0054458549382788</v>
      </c>
      <c r="H52" s="12">
        <f t="shared" si="8"/>
        <v>0.54458549382787602</v>
      </c>
      <c r="I52" s="24">
        <v>4.2122999999999999</v>
      </c>
      <c r="J52" s="16">
        <f>TRUNC(1000/((1+I52/100)^(NETWORKDAYS($B52,C52-1,Feriados!$A$1:$A$936)/252)),6)</f>
        <v>967.46747200000004</v>
      </c>
      <c r="K52">
        <f t="shared" si="1"/>
        <v>6.1676781649566692E-4</v>
      </c>
      <c r="L52">
        <f t="shared" si="9"/>
        <v>0.99476072499599766</v>
      </c>
      <c r="M52" s="12">
        <f t="shared" si="10"/>
        <v>-0.52392750040023417</v>
      </c>
      <c r="N52" s="25">
        <v>1.9</v>
      </c>
      <c r="O52">
        <f t="shared" si="11"/>
        <v>1.0036664907392692</v>
      </c>
      <c r="P52">
        <f t="shared" si="2"/>
        <v>7.4692290285005569E-5</v>
      </c>
      <c r="Q52">
        <f t="shared" si="12"/>
        <v>1.0036664907392692</v>
      </c>
      <c r="R52" s="12">
        <f t="shared" si="13"/>
        <v>0.36664907392691681</v>
      </c>
      <c r="S52" s="19">
        <f t="shared" si="3"/>
        <v>1.484024496766905</v>
      </c>
      <c r="T52" s="19">
        <f t="shared" si="4"/>
        <v>1.4853044301877245</v>
      </c>
      <c r="W52" s="20">
        <v>1.9</v>
      </c>
      <c r="X52" s="21">
        <v>4.2122999999999999</v>
      </c>
      <c r="Y52" s="25">
        <v>4.9000000000000004</v>
      </c>
    </row>
    <row r="53" spans="1:25" x14ac:dyDescent="0.3">
      <c r="A53">
        <f t="shared" si="5"/>
        <v>51</v>
      </c>
      <c r="B53" s="9">
        <v>44272</v>
      </c>
      <c r="C53" s="9">
        <f t="shared" ref="C53:D68" si="16">+C52</f>
        <v>44562</v>
      </c>
      <c r="D53" s="10">
        <f t="shared" si="16"/>
        <v>2.8325</v>
      </c>
      <c r="E53" s="11">
        <f>TRUNC(1000/((1+D53/100)^(NETWORKDAYS($B53,C53-1,Feriados!$A$1:$A$936)/252)),6)</f>
        <v>977.96782399999995</v>
      </c>
      <c r="F53">
        <f t="shared" si="0"/>
        <v>1.1084415226902955E-4</v>
      </c>
      <c r="G53">
        <f t="shared" si="7"/>
        <v>1.0055573027317217</v>
      </c>
      <c r="H53" s="12">
        <f t="shared" si="8"/>
        <v>0.5557302731721725</v>
      </c>
      <c r="I53" s="24">
        <v>4.2169999999999996</v>
      </c>
      <c r="J53" s="16">
        <f>TRUNC(1000/((1+I53/100)^(NETWORKDAYS($B53,C53-1,Feriados!$A$1:$A$936)/252)),6)</f>
        <v>967.59108200000003</v>
      </c>
      <c r="K53">
        <f t="shared" si="1"/>
        <v>1.2776656949964327E-4</v>
      </c>
      <c r="L53">
        <f t="shared" si="9"/>
        <v>0.99488782216130334</v>
      </c>
      <c r="M53" s="12">
        <f t="shared" si="10"/>
        <v>-0.51121778386966632</v>
      </c>
      <c r="N53" s="25">
        <v>1.9</v>
      </c>
      <c r="O53">
        <f t="shared" si="11"/>
        <v>1.0037414568881449</v>
      </c>
      <c r="P53">
        <f t="shared" si="2"/>
        <v>7.4692290285005569E-5</v>
      </c>
      <c r="Q53">
        <f t="shared" si="12"/>
        <v>1.0037414568881449</v>
      </c>
      <c r="R53" s="12">
        <f t="shared" si="13"/>
        <v>0.37414568881448673</v>
      </c>
      <c r="S53" s="19">
        <f t="shared" si="3"/>
        <v>1.4840106234000625</v>
      </c>
      <c r="T53" s="19">
        <f t="shared" si="4"/>
        <v>1.4853312219981805</v>
      </c>
      <c r="W53" s="20">
        <v>1.9</v>
      </c>
      <c r="X53" s="21">
        <v>4.2169999999999996</v>
      </c>
      <c r="Y53" s="25">
        <v>4.9000000000000004</v>
      </c>
    </row>
    <row r="54" spans="1:25" x14ac:dyDescent="0.3">
      <c r="A54">
        <f t="shared" si="5"/>
        <v>52</v>
      </c>
      <c r="B54" s="9">
        <v>44273</v>
      </c>
      <c r="C54" s="9">
        <f t="shared" si="16"/>
        <v>44562</v>
      </c>
      <c r="D54" s="10">
        <f t="shared" si="16"/>
        <v>2.8325</v>
      </c>
      <c r="E54" s="11">
        <f>TRUNC(1000/((1+D54/100)^(NETWORKDAYS($B54,C54-1,Feriados!$A$1:$A$936)/252)),6)</f>
        <v>978.07622600000002</v>
      </c>
      <c r="F54">
        <f t="shared" si="0"/>
        <v>1.1084413754702815E-4</v>
      </c>
      <c r="G54">
        <f t="shared" si="7"/>
        <v>1.0056687628636971</v>
      </c>
      <c r="H54" s="12">
        <f t="shared" si="8"/>
        <v>0.56687628636971077</v>
      </c>
      <c r="I54" s="24">
        <v>4.5461999999999998</v>
      </c>
      <c r="J54" s="16">
        <f>TRUNC(1000/((1+I54/100)^(NETWORKDAYS($B54,C54-1,Feriados!$A$1:$A$936)/252)),6)</f>
        <v>965.33041600000001</v>
      </c>
      <c r="K54">
        <f t="shared" si="1"/>
        <v>-2.3363857336585747E-3</v>
      </c>
      <c r="L54">
        <f t="shared" si="9"/>
        <v>0.99256338044701498</v>
      </c>
      <c r="M54" s="12">
        <f t="shared" si="10"/>
        <v>-0.74366195529850243</v>
      </c>
      <c r="N54" s="25">
        <v>2.65</v>
      </c>
      <c r="O54">
        <f t="shared" si="11"/>
        <v>1.003816428636414</v>
      </c>
      <c r="P54">
        <f t="shared" si="2"/>
        <v>7.4692290285005569E-5</v>
      </c>
      <c r="Q54">
        <f t="shared" si="12"/>
        <v>1.003816428636414</v>
      </c>
      <c r="R54" s="12">
        <f t="shared" si="13"/>
        <v>0.38164286364139599</v>
      </c>
      <c r="S54" s="19">
        <f t="shared" si="3"/>
        <v>1.4840104262980411</v>
      </c>
      <c r="T54" s="19">
        <f t="shared" si="4"/>
        <v>1.4853580149801153</v>
      </c>
      <c r="W54" s="20">
        <v>2.65</v>
      </c>
      <c r="X54" s="21">
        <v>4.5461999999999998</v>
      </c>
      <c r="Y54" s="25">
        <v>4.9000000000000004</v>
      </c>
    </row>
    <row r="55" spans="1:25" x14ac:dyDescent="0.3">
      <c r="A55">
        <f t="shared" si="5"/>
        <v>53</v>
      </c>
      <c r="B55" s="9">
        <v>44274</v>
      </c>
      <c r="C55" s="9">
        <f t="shared" si="16"/>
        <v>44562</v>
      </c>
      <c r="D55" s="10">
        <f t="shared" si="16"/>
        <v>2.8325</v>
      </c>
      <c r="E55" s="11">
        <f>TRUNC(1000/((1+D55/100)^(NETWORKDAYS($B55,C55-1,Feriados!$A$1:$A$936)/252)),6)</f>
        <v>978.18464100000006</v>
      </c>
      <c r="F55">
        <f t="shared" si="0"/>
        <v>1.1084514388359779E-4</v>
      </c>
      <c r="G55">
        <f t="shared" si="7"/>
        <v>1.005780236362416</v>
      </c>
      <c r="H55" s="12">
        <f t="shared" si="8"/>
        <v>0.57802363624159803</v>
      </c>
      <c r="I55" s="24">
        <v>4.5883000000000003</v>
      </c>
      <c r="J55" s="16">
        <f>TRUNC(1000/((1+I55/100)^(NETWORKDAYS($B55,C55-1,Feriados!$A$1:$A$936)/252)),6)</f>
        <v>965.19382099999996</v>
      </c>
      <c r="K55">
        <f t="shared" si="1"/>
        <v>-1.4150077293328955E-4</v>
      </c>
      <c r="L55">
        <f t="shared" si="9"/>
        <v>0.99242293196149645</v>
      </c>
      <c r="M55" s="12">
        <f t="shared" si="10"/>
        <v>-0.75770680385035538</v>
      </c>
      <c r="N55" s="25">
        <v>2.65</v>
      </c>
      <c r="O55">
        <f t="shared" si="11"/>
        <v>1.003920619662358</v>
      </c>
      <c r="P55">
        <f t="shared" si="2"/>
        <v>1.0379490011502845E-4</v>
      </c>
      <c r="Q55">
        <f t="shared" si="12"/>
        <v>1.003920619662358</v>
      </c>
      <c r="R55" s="12">
        <f t="shared" si="13"/>
        <v>0.39206196623580158</v>
      </c>
      <c r="S55" s="19">
        <f t="shared" si="3"/>
        <v>1.0679247608577691</v>
      </c>
      <c r="T55" s="19">
        <f t="shared" si="4"/>
        <v>1.4743170366440281</v>
      </c>
      <c r="W55" s="20">
        <v>2.65</v>
      </c>
      <c r="X55" s="21">
        <v>4.5883000000000003</v>
      </c>
      <c r="Y55" s="25">
        <v>5.4</v>
      </c>
    </row>
    <row r="56" spans="1:25" x14ac:dyDescent="0.3">
      <c r="A56">
        <f t="shared" si="5"/>
        <v>54</v>
      </c>
      <c r="B56" s="9">
        <v>44277</v>
      </c>
      <c r="C56" s="9">
        <f t="shared" si="16"/>
        <v>44562</v>
      </c>
      <c r="D56" s="10">
        <f t="shared" si="16"/>
        <v>2.8325</v>
      </c>
      <c r="E56" s="11">
        <f>TRUNC(1000/((1+D56/100)^(NETWORKDAYS($B56,C56-1,Feriados!$A$1:$A$936)/252)),6)</f>
        <v>978.29306699999995</v>
      </c>
      <c r="F56">
        <f t="shared" si="0"/>
        <v>1.1084410391992705E-4</v>
      </c>
      <c r="G56">
        <f t="shared" si="7"/>
        <v>1.005891721171456</v>
      </c>
      <c r="H56" s="12">
        <f t="shared" si="8"/>
        <v>0.5891721171455977</v>
      </c>
      <c r="I56" s="24">
        <v>4.5972</v>
      </c>
      <c r="J56" s="16">
        <f>TRUNC(1000/((1+I56/100)^(NETWORKDAYS($B56,C56-1,Feriados!$A$1:$A$936)/252)),6)</f>
        <v>965.30112099999997</v>
      </c>
      <c r="K56">
        <f t="shared" si="1"/>
        <v>1.1116938138799881E-4</v>
      </c>
      <c r="L56">
        <f t="shared" si="9"/>
        <v>0.99253325900491784</v>
      </c>
      <c r="M56" s="12">
        <f t="shared" si="10"/>
        <v>-0.74667409950821551</v>
      </c>
      <c r="N56" s="25">
        <v>2.65</v>
      </c>
      <c r="O56">
        <f t="shared" si="11"/>
        <v>1.0040248215027994</v>
      </c>
      <c r="P56">
        <f t="shared" si="2"/>
        <v>1.0379490011502845E-4</v>
      </c>
      <c r="Q56">
        <f t="shared" si="12"/>
        <v>1.0040248215027994</v>
      </c>
      <c r="R56" s="12">
        <f t="shared" si="13"/>
        <v>0.40248215027993695</v>
      </c>
      <c r="S56" s="19">
        <f t="shared" si="3"/>
        <v>1.0679147414476671</v>
      </c>
      <c r="T56" s="19">
        <f t="shared" si="4"/>
        <v>1.4638465748998135</v>
      </c>
      <c r="W56" s="20">
        <v>2.65</v>
      </c>
      <c r="X56" s="21">
        <v>4.5972</v>
      </c>
      <c r="Y56" s="25">
        <v>5.4</v>
      </c>
    </row>
    <row r="57" spans="1:25" x14ac:dyDescent="0.3">
      <c r="A57">
        <f t="shared" si="5"/>
        <v>55</v>
      </c>
      <c r="B57" s="9">
        <v>44278</v>
      </c>
      <c r="C57" s="9">
        <f t="shared" si="16"/>
        <v>44562</v>
      </c>
      <c r="D57" s="10">
        <f t="shared" si="16"/>
        <v>2.8325</v>
      </c>
      <c r="E57" s="11">
        <f>TRUNC(1000/((1+D57/100)^(NETWORKDAYS($B57,C57-1,Feriados!$A$1:$A$936)/252)),6)</f>
        <v>978.40150500000004</v>
      </c>
      <c r="F57">
        <f t="shared" si="0"/>
        <v>1.1084408512940236E-4</v>
      </c>
      <c r="G57">
        <f t="shared" si="7"/>
        <v>1.0060032183190284</v>
      </c>
      <c r="H57" s="12">
        <f t="shared" si="8"/>
        <v>0.60032183190283916</v>
      </c>
      <c r="I57" s="24">
        <v>4.6879999999999997</v>
      </c>
      <c r="J57" s="16">
        <f>TRUNC(1000/((1+I57/100)^(NETWORKDAYS($B57,C57-1,Feriados!$A$1:$A$936)/252)),6)</f>
        <v>964.81861700000002</v>
      </c>
      <c r="K57">
        <f t="shared" si="1"/>
        <v>-4.998481712111813E-4</v>
      </c>
      <c r="L57">
        <f t="shared" si="9"/>
        <v>0.99203714307053792</v>
      </c>
      <c r="M57" s="12">
        <f t="shared" si="10"/>
        <v>-0.7962856929462081</v>
      </c>
      <c r="N57" s="25">
        <v>2.65</v>
      </c>
      <c r="O57">
        <f t="shared" si="11"/>
        <v>1.0041290341588602</v>
      </c>
      <c r="P57">
        <f t="shared" si="2"/>
        <v>1.0379490011502845E-4</v>
      </c>
      <c r="Q57">
        <f t="shared" si="12"/>
        <v>1.0041290341588602</v>
      </c>
      <c r="R57" s="12">
        <f t="shared" si="13"/>
        <v>0.41290341588602342</v>
      </c>
      <c r="S57" s="19">
        <f t="shared" si="3"/>
        <v>1.0679145604125231</v>
      </c>
      <c r="T57" s="19">
        <f t="shared" si="4"/>
        <v>1.4539037673365971</v>
      </c>
      <c r="W57" s="20">
        <v>2.65</v>
      </c>
      <c r="X57" s="21">
        <v>4.6879999999999997</v>
      </c>
      <c r="Y57" s="25">
        <v>5.4</v>
      </c>
    </row>
    <row r="58" spans="1:25" x14ac:dyDescent="0.3">
      <c r="A58">
        <f t="shared" si="5"/>
        <v>56</v>
      </c>
      <c r="B58" s="9">
        <v>44279</v>
      </c>
      <c r="C58" s="9">
        <f t="shared" si="16"/>
        <v>44562</v>
      </c>
      <c r="D58" s="10">
        <f t="shared" si="16"/>
        <v>2.8325</v>
      </c>
      <c r="E58" s="11">
        <f>TRUNC(1000/((1+D58/100)^(NETWORKDAYS($B58,C58-1,Feriados!$A$1:$A$936)/252)),6)</f>
        <v>978.50995599999999</v>
      </c>
      <c r="F58">
        <f t="shared" si="0"/>
        <v>1.1084508705860863E-4</v>
      </c>
      <c r="G58">
        <f t="shared" si="7"/>
        <v>1.0061147288333443</v>
      </c>
      <c r="H58" s="12">
        <f t="shared" si="8"/>
        <v>0.61147288333442962</v>
      </c>
      <c r="I58" s="24">
        <v>4.7461000000000002</v>
      </c>
      <c r="J58" s="16">
        <f>TRUNC(1000/((1+I58/100)^(NETWORKDAYS($B58,C58-1,Feriados!$A$1:$A$936)/252)),6)</f>
        <v>964.57770200000004</v>
      </c>
      <c r="K58">
        <f t="shared" si="1"/>
        <v>-2.4969978372624269E-4</v>
      </c>
      <c r="L58">
        <f t="shared" si="9"/>
        <v>0.99178943161046484</v>
      </c>
      <c r="M58" s="12">
        <f t="shared" si="10"/>
        <v>-0.82105683895351556</v>
      </c>
      <c r="N58" s="25">
        <v>2.65</v>
      </c>
      <c r="O58">
        <f t="shared" si="11"/>
        <v>1.0042332576316633</v>
      </c>
      <c r="P58">
        <f t="shared" si="2"/>
        <v>1.0379490011502845E-4</v>
      </c>
      <c r="Q58">
        <f t="shared" si="12"/>
        <v>1.0042332576316633</v>
      </c>
      <c r="R58" s="12">
        <f t="shared" si="13"/>
        <v>0.42332576316632675</v>
      </c>
      <c r="S58" s="19">
        <f t="shared" si="3"/>
        <v>1.0679242133839615</v>
      </c>
      <c r="T58" s="19">
        <f t="shared" si="4"/>
        <v>1.4444499639257224</v>
      </c>
      <c r="W58" s="20">
        <v>2.65</v>
      </c>
      <c r="X58" s="21">
        <v>4.7461000000000002</v>
      </c>
      <c r="Y58" s="25">
        <v>5.4</v>
      </c>
    </row>
    <row r="59" spans="1:25" x14ac:dyDescent="0.3">
      <c r="A59">
        <f t="shared" si="5"/>
        <v>57</v>
      </c>
      <c r="B59" s="9">
        <v>44280</v>
      </c>
      <c r="C59" s="9">
        <f t="shared" si="16"/>
        <v>44562</v>
      </c>
      <c r="D59" s="10">
        <f t="shared" si="16"/>
        <v>2.8325</v>
      </c>
      <c r="E59" s="11">
        <f>TRUNC(1000/((1+D59/100)^(NETWORKDAYS($B59,C59-1,Feriados!$A$1:$A$936)/252)),6)</f>
        <v>978.61841800000002</v>
      </c>
      <c r="F59">
        <f t="shared" si="0"/>
        <v>1.1084404336925147E-4</v>
      </c>
      <c r="G59">
        <f t="shared" si="7"/>
        <v>1.0062262506579815</v>
      </c>
      <c r="H59" s="12">
        <f t="shared" si="8"/>
        <v>0.62262506579815469</v>
      </c>
      <c r="I59" s="24">
        <v>4.6772</v>
      </c>
      <c r="J59" s="16">
        <f>TRUNC(1000/((1+I59/100)^(NETWORKDAYS($B59,C59-1,Feriados!$A$1:$A$936)/252)),6)</f>
        <v>965.24654999999996</v>
      </c>
      <c r="K59">
        <f t="shared" si="1"/>
        <v>6.9341018210677952E-4</v>
      </c>
      <c r="L59">
        <f t="shared" si="9"/>
        <v>0.99247714850084945</v>
      </c>
      <c r="M59" s="12">
        <f t="shared" si="10"/>
        <v>-0.75228514991505513</v>
      </c>
      <c r="N59" s="25">
        <v>2.65</v>
      </c>
      <c r="O59">
        <f t="shared" si="11"/>
        <v>1.0043374919223313</v>
      </c>
      <c r="P59">
        <f t="shared" si="2"/>
        <v>1.0379490011502845E-4</v>
      </c>
      <c r="Q59">
        <f t="shared" si="12"/>
        <v>1.0043374919223313</v>
      </c>
      <c r="R59" s="12">
        <f t="shared" si="13"/>
        <v>0.43374919223313491</v>
      </c>
      <c r="S59" s="19">
        <f t="shared" si="3"/>
        <v>1.0679141580791633</v>
      </c>
      <c r="T59" s="19">
        <f t="shared" si="4"/>
        <v>1.4354495107935585</v>
      </c>
      <c r="W59" s="20">
        <v>2.65</v>
      </c>
      <c r="X59" s="21">
        <v>4.6772</v>
      </c>
      <c r="Y59" s="25">
        <v>5.4</v>
      </c>
    </row>
    <row r="60" spans="1:25" x14ac:dyDescent="0.3">
      <c r="A60">
        <f t="shared" si="5"/>
        <v>58</v>
      </c>
      <c r="B60" s="9">
        <v>44281</v>
      </c>
      <c r="C60" s="9">
        <f t="shared" si="16"/>
        <v>44562</v>
      </c>
      <c r="D60" s="10">
        <f t="shared" si="16"/>
        <v>2.8325</v>
      </c>
      <c r="E60" s="11">
        <f>TRUNC(1000/((1+D60/100)^(NETWORKDAYS($B60,C60-1,Feriados!$A$1:$A$936)/252)),6)</f>
        <v>978.72689300000002</v>
      </c>
      <c r="F60">
        <f t="shared" si="0"/>
        <v>1.1084504236258397E-4</v>
      </c>
      <c r="G60">
        <f t="shared" si="7"/>
        <v>1.0063377858493621</v>
      </c>
      <c r="H60" s="12">
        <f t="shared" si="8"/>
        <v>0.63377858493620653</v>
      </c>
      <c r="I60" s="24">
        <v>4.7380000000000004</v>
      </c>
      <c r="J60" s="16">
        <f>TRUNC(1000/((1+I60/100)^(NETWORKDAYS($B60,C60-1,Feriados!$A$1:$A$936)/252)),6)</f>
        <v>964.99018899999999</v>
      </c>
      <c r="K60">
        <f t="shared" si="1"/>
        <v>-2.6559121086733306E-4</v>
      </c>
      <c r="L60">
        <f t="shared" si="9"/>
        <v>0.99221355529322097</v>
      </c>
      <c r="M60" s="12">
        <f t="shared" si="10"/>
        <v>-0.77864447067790277</v>
      </c>
      <c r="N60" s="25">
        <v>2.65</v>
      </c>
      <c r="O60">
        <f t="shared" si="11"/>
        <v>1.0044417370319871</v>
      </c>
      <c r="P60">
        <f t="shared" si="2"/>
        <v>1.0379490011502845E-4</v>
      </c>
      <c r="Q60">
        <f t="shared" si="12"/>
        <v>1.0044417370319871</v>
      </c>
      <c r="R60" s="12">
        <f t="shared" si="13"/>
        <v>0.44417370319871363</v>
      </c>
      <c r="S60" s="19">
        <f t="shared" si="3"/>
        <v>1.0679237827652643</v>
      </c>
      <c r="T60" s="19">
        <f t="shared" si="4"/>
        <v>1.426871019990726</v>
      </c>
      <c r="W60" s="20">
        <v>2.65</v>
      </c>
      <c r="X60" s="21">
        <v>4.7380000000000004</v>
      </c>
      <c r="Y60" s="25">
        <v>5.4</v>
      </c>
    </row>
    <row r="61" spans="1:25" x14ac:dyDescent="0.3">
      <c r="A61">
        <f t="shared" si="5"/>
        <v>59</v>
      </c>
      <c r="B61" s="9">
        <v>44284</v>
      </c>
      <c r="C61" s="9">
        <f t="shared" si="16"/>
        <v>44562</v>
      </c>
      <c r="D61" s="10">
        <f t="shared" si="16"/>
        <v>2.8325</v>
      </c>
      <c r="E61" s="11">
        <f>TRUNC(1000/((1+D61/100)^(NETWORKDAYS($B61,C61-1,Feriados!$A$1:$A$936)/252)),6)</f>
        <v>978.83537899999999</v>
      </c>
      <c r="F61">
        <f t="shared" si="0"/>
        <v>1.1084399619121221E-4</v>
      </c>
      <c r="G61">
        <f t="shared" si="7"/>
        <v>1.0064493323510639</v>
      </c>
      <c r="H61" s="12">
        <f t="shared" si="8"/>
        <v>0.644933235106393</v>
      </c>
      <c r="I61" s="24">
        <v>4.7784000000000004</v>
      </c>
      <c r="J61" s="16">
        <f>TRUNC(1000/((1+I61/100)^(NETWORKDAYS($B61,C61-1,Feriados!$A$1:$A$936)/252)),6)</f>
        <v>964.88244299999997</v>
      </c>
      <c r="K61">
        <f t="shared" si="1"/>
        <v>-1.1165502118903881E-4</v>
      </c>
      <c r="L61">
        <f t="shared" si="9"/>
        <v>0.99210276966768063</v>
      </c>
      <c r="M61" s="12">
        <f t="shared" si="10"/>
        <v>-0.78972303323193715</v>
      </c>
      <c r="N61" s="25">
        <v>2.65</v>
      </c>
      <c r="O61">
        <f t="shared" si="11"/>
        <v>1.0045459929617537</v>
      </c>
      <c r="P61">
        <f t="shared" si="2"/>
        <v>1.0379490011502845E-4</v>
      </c>
      <c r="Q61">
        <f t="shared" si="12"/>
        <v>1.0045459929617537</v>
      </c>
      <c r="R61" s="12">
        <f t="shared" si="13"/>
        <v>0.45459929617537309</v>
      </c>
      <c r="S61" s="19">
        <f t="shared" si="3"/>
        <v>1.0679137035477826</v>
      </c>
      <c r="T61" s="19">
        <f t="shared" si="4"/>
        <v>1.418685071737537</v>
      </c>
      <c r="W61" s="20">
        <v>2.65</v>
      </c>
      <c r="X61" s="21">
        <v>4.7784000000000004</v>
      </c>
      <c r="Y61" s="25">
        <v>5.4</v>
      </c>
    </row>
    <row r="62" spans="1:25" x14ac:dyDescent="0.3">
      <c r="A62">
        <f t="shared" si="5"/>
        <v>60</v>
      </c>
      <c r="B62" s="9">
        <v>44285</v>
      </c>
      <c r="C62" s="9">
        <f t="shared" si="16"/>
        <v>44562</v>
      </c>
      <c r="D62" s="10">
        <f t="shared" si="16"/>
        <v>2.8325</v>
      </c>
      <c r="E62" s="11">
        <f>TRUNC(1000/((1+D62/100)^(NETWORKDAYS($B62,C62-1,Feriados!$A$1:$A$936)/252)),6)</f>
        <v>978.94387800000004</v>
      </c>
      <c r="F62">
        <f t="shared" si="0"/>
        <v>1.1084499225089139E-4</v>
      </c>
      <c r="G62">
        <f t="shared" si="7"/>
        <v>1.0065608922195093</v>
      </c>
      <c r="H62" s="12">
        <f t="shared" si="8"/>
        <v>0.65608922195092845</v>
      </c>
      <c r="I62" s="24">
        <v>4.6641000000000004</v>
      </c>
      <c r="J62" s="16">
        <f>TRUNC(1000/((1+I62/100)^(NETWORKDAYS($B62,C62-1,Feriados!$A$1:$A$936)/252)),6)</f>
        <v>965.864057</v>
      </c>
      <c r="K62">
        <f t="shared" si="1"/>
        <v>1.017340513470133E-3</v>
      </c>
      <c r="L62">
        <f t="shared" si="9"/>
        <v>0.99311207600878948</v>
      </c>
      <c r="M62" s="12">
        <f t="shared" si="10"/>
        <v>-0.68879239912105206</v>
      </c>
      <c r="N62" s="25">
        <v>2.65</v>
      </c>
      <c r="O62">
        <f t="shared" si="11"/>
        <v>1.0046502597127542</v>
      </c>
      <c r="P62">
        <f t="shared" si="2"/>
        <v>1.0379490011502845E-4</v>
      </c>
      <c r="Q62">
        <f t="shared" si="12"/>
        <v>1.0046502597127542</v>
      </c>
      <c r="R62" s="12">
        <f t="shared" si="13"/>
        <v>0.46502597127542344</v>
      </c>
      <c r="S62" s="19">
        <f t="shared" si="3"/>
        <v>1.0679232999699391</v>
      </c>
      <c r="T62" s="19">
        <f t="shared" si="4"/>
        <v>1.4108657633711881</v>
      </c>
      <c r="W62" s="20">
        <v>2.65</v>
      </c>
      <c r="X62" s="21">
        <v>4.6641000000000004</v>
      </c>
      <c r="Y62" s="25">
        <v>5.4</v>
      </c>
    </row>
    <row r="63" spans="1:25" x14ac:dyDescent="0.3">
      <c r="A63">
        <f t="shared" si="5"/>
        <v>61</v>
      </c>
      <c r="B63" s="9">
        <v>44286</v>
      </c>
      <c r="C63" s="9">
        <f t="shared" si="16"/>
        <v>44562</v>
      </c>
      <c r="D63" s="10">
        <f t="shared" si="16"/>
        <v>2.8325</v>
      </c>
      <c r="E63" s="11">
        <f>TRUNC(1000/((1+D63/100)^(NETWORKDAYS($B63,C63-1,Feriados!$A$1:$A$936)/252)),6)</f>
        <v>979.05238799999995</v>
      </c>
      <c r="F63">
        <f t="shared" si="0"/>
        <v>1.108439435992814E-4</v>
      </c>
      <c r="G63">
        <f t="shared" si="7"/>
        <v>1.0066724633982758</v>
      </c>
      <c r="H63" s="12">
        <f t="shared" si="8"/>
        <v>0.66724633982757631</v>
      </c>
      <c r="I63" s="24">
        <v>4.5865999999999998</v>
      </c>
      <c r="J63" s="16">
        <f>TRUNC(1000/((1+I63/100)^(NETWORKDAYS($B63,C63-1,Feriados!$A$1:$A$936)/252)),6)</f>
        <v>966.58131300000002</v>
      </c>
      <c r="K63">
        <f t="shared" si="1"/>
        <v>7.4260554039851101E-4</v>
      </c>
      <c r="L63">
        <f t="shared" si="9"/>
        <v>0.99384956653867029</v>
      </c>
      <c r="M63" s="12">
        <f t="shared" si="10"/>
        <v>-0.61504334613297074</v>
      </c>
      <c r="N63" s="25">
        <v>2.65</v>
      </c>
      <c r="O63">
        <f t="shared" si="11"/>
        <v>1.0047545372861117</v>
      </c>
      <c r="P63">
        <f t="shared" si="2"/>
        <v>1.0379490011502845E-4</v>
      </c>
      <c r="Q63">
        <f t="shared" si="12"/>
        <v>1.0047545372861117</v>
      </c>
      <c r="R63" s="12">
        <f t="shared" si="13"/>
        <v>0.47545372861117485</v>
      </c>
      <c r="S63" s="19">
        <f t="shared" si="3"/>
        <v>1.067913196856888</v>
      </c>
      <c r="T63" s="19">
        <f t="shared" si="4"/>
        <v>1.4033885942521425</v>
      </c>
      <c r="W63" s="20">
        <v>2.65</v>
      </c>
      <c r="X63" s="21">
        <v>4.5865999999999998</v>
      </c>
      <c r="Y63" s="25">
        <v>5.4</v>
      </c>
    </row>
    <row r="64" spans="1:25" x14ac:dyDescent="0.3">
      <c r="A64">
        <f t="shared" si="5"/>
        <v>62</v>
      </c>
      <c r="B64" s="9">
        <v>44287</v>
      </c>
      <c r="C64" s="9">
        <f t="shared" si="16"/>
        <v>44562</v>
      </c>
      <c r="D64" s="10">
        <f t="shared" si="16"/>
        <v>2.8325</v>
      </c>
      <c r="E64" s="11">
        <f>TRUNC(1000/((1+D64/100)^(NETWORKDAYS($B64,C64-1,Feriados!$A$1:$A$936)/252)),6)</f>
        <v>979.16091100000006</v>
      </c>
      <c r="F64">
        <f t="shared" si="0"/>
        <v>1.1084493672686158E-4</v>
      </c>
      <c r="G64">
        <f t="shared" si="7"/>
        <v>1.0067840479437857</v>
      </c>
      <c r="H64" s="12">
        <f t="shared" si="8"/>
        <v>0.67840479437857315</v>
      </c>
      <c r="I64" s="24">
        <v>4.6139999999999999</v>
      </c>
      <c r="J64" s="16">
        <f>TRUNC(1000/((1+I64/100)^(NETWORKDAYS($B64,C64-1,Feriados!$A$1:$A$936)/252)),6)</f>
        <v>966.56242199999997</v>
      </c>
      <c r="K64">
        <f t="shared" si="1"/>
        <v>-1.9544139480021094E-5</v>
      </c>
      <c r="L64">
        <f t="shared" si="9"/>
        <v>0.99383014260411973</v>
      </c>
      <c r="M64" s="12">
        <f t="shared" si="10"/>
        <v>-0.61698573958802738</v>
      </c>
      <c r="N64" s="25">
        <v>2.65</v>
      </c>
      <c r="O64">
        <f t="shared" si="11"/>
        <v>1.0048588256829494</v>
      </c>
      <c r="P64">
        <f t="shared" si="2"/>
        <v>1.0379490011502845E-4</v>
      </c>
      <c r="Q64">
        <f t="shared" si="12"/>
        <v>1.0048588256829494</v>
      </c>
      <c r="R64" s="12">
        <f t="shared" si="13"/>
        <v>0.48588256829493748</v>
      </c>
      <c r="S64" s="19">
        <f t="shared" si="3"/>
        <v>1.0679227650300744</v>
      </c>
      <c r="T64" s="19">
        <f t="shared" si="4"/>
        <v>1.396232008814879</v>
      </c>
      <c r="W64" s="20">
        <v>2.65</v>
      </c>
      <c r="X64" s="21">
        <v>4.6139999999999999</v>
      </c>
      <c r="Y64" s="25">
        <v>5.4</v>
      </c>
    </row>
    <row r="65" spans="1:25" x14ac:dyDescent="0.3">
      <c r="A65">
        <f t="shared" si="5"/>
        <v>63</v>
      </c>
      <c r="B65" s="9">
        <v>44291</v>
      </c>
      <c r="C65" s="9">
        <f t="shared" si="16"/>
        <v>44562</v>
      </c>
      <c r="D65" s="10">
        <f t="shared" si="16"/>
        <v>2.8325</v>
      </c>
      <c r="E65" s="11">
        <f>TRUNC(1000/((1+D65/100)^(NETWORKDAYS($B65,C65-1,Feriados!$A$1:$A$936)/252)),6)</f>
        <v>979.26944500000002</v>
      </c>
      <c r="F65">
        <f t="shared" si="0"/>
        <v>1.1084388559701175E-4</v>
      </c>
      <c r="G65">
        <f t="shared" si="7"/>
        <v>1.0068956437996168</v>
      </c>
      <c r="H65" s="12">
        <f t="shared" si="8"/>
        <v>0.68956437996168241</v>
      </c>
      <c r="I65" s="24">
        <v>4.5949999999999998</v>
      </c>
      <c r="J65" s="16">
        <f>TRUNC(1000/((1+I65/100)^(NETWORKDAYS($B65,C65-1,Feriados!$A$1:$A$936)/252)),6)</f>
        <v>966.86715300000003</v>
      </c>
      <c r="K65">
        <f t="shared" si="1"/>
        <v>3.1527296433631058E-4</v>
      </c>
      <c r="L65">
        <f t="shared" si="9"/>
        <v>0.99414347037922535</v>
      </c>
      <c r="M65" s="12">
        <f t="shared" si="10"/>
        <v>-0.58565296207746531</v>
      </c>
      <c r="N65" s="25">
        <v>2.65</v>
      </c>
      <c r="O65">
        <f t="shared" si="11"/>
        <v>1.0049631249043909</v>
      </c>
      <c r="P65">
        <f t="shared" si="2"/>
        <v>1.0379490011502845E-4</v>
      </c>
      <c r="Q65">
        <f t="shared" si="12"/>
        <v>1.0049631249043909</v>
      </c>
      <c r="R65" s="12">
        <f t="shared" si="13"/>
        <v>0.49631249043908809</v>
      </c>
      <c r="S65" s="19">
        <f t="shared" si="3"/>
        <v>1.0679126380407074</v>
      </c>
      <c r="T65" s="19">
        <f t="shared" si="4"/>
        <v>1.3893754302891395</v>
      </c>
      <c r="W65" s="20">
        <v>2.65</v>
      </c>
      <c r="X65" s="21">
        <v>4.5949999999999998</v>
      </c>
      <c r="Y65" s="25">
        <v>5.4</v>
      </c>
    </row>
    <row r="66" spans="1:25" x14ac:dyDescent="0.3">
      <c r="A66">
        <f t="shared" si="5"/>
        <v>64</v>
      </c>
      <c r="B66" s="9">
        <v>44292</v>
      </c>
      <c r="C66" s="9">
        <f t="shared" si="16"/>
        <v>44562</v>
      </c>
      <c r="D66" s="10">
        <f t="shared" si="16"/>
        <v>2.8325</v>
      </c>
      <c r="E66" s="11">
        <f>TRUNC(1000/((1+D66/100)^(NETWORKDAYS($B66,C66-1,Feriados!$A$1:$A$936)/252)),6)</f>
        <v>979.37799199999995</v>
      </c>
      <c r="F66">
        <f t="shared" si="0"/>
        <v>1.1084487579404723E-4</v>
      </c>
      <c r="G66">
        <f t="shared" si="7"/>
        <v>1.0070072530221914</v>
      </c>
      <c r="H66" s="12">
        <f t="shared" si="8"/>
        <v>0.70072530221914064</v>
      </c>
      <c r="I66" s="24">
        <v>4.6631</v>
      </c>
      <c r="J66" s="16">
        <f>TRUNC(1000/((1+I66/100)^(NETWORKDAYS($B66,C66-1,Feriados!$A$1:$A$936)/252)),6)</f>
        <v>966.57008599999995</v>
      </c>
      <c r="K66">
        <f t="shared" si="1"/>
        <v>-3.0724696674033769E-4</v>
      </c>
      <c r="L66">
        <f t="shared" si="9"/>
        <v>0.99383802281344658</v>
      </c>
      <c r="M66" s="12">
        <f t="shared" si="10"/>
        <v>-0.61619771865534245</v>
      </c>
      <c r="N66" s="25">
        <v>2.65</v>
      </c>
      <c r="O66">
        <f t="shared" si="11"/>
        <v>1.0050674349515596</v>
      </c>
      <c r="P66">
        <f t="shared" si="2"/>
        <v>1.0379490011502845E-4</v>
      </c>
      <c r="Q66">
        <f t="shared" si="12"/>
        <v>1.0050674349515596</v>
      </c>
      <c r="R66" s="12">
        <f t="shared" si="13"/>
        <v>0.50674349515595907</v>
      </c>
      <c r="S66" s="19">
        <f t="shared" si="3"/>
        <v>1.0679221779798986</v>
      </c>
      <c r="T66" s="19">
        <f t="shared" si="4"/>
        <v>1.3828007836656695</v>
      </c>
      <c r="W66" s="20">
        <v>2.65</v>
      </c>
      <c r="X66" s="21">
        <v>4.6631</v>
      </c>
      <c r="Y66" s="25">
        <v>5.4</v>
      </c>
    </row>
    <row r="67" spans="1:25" x14ac:dyDescent="0.3">
      <c r="A67">
        <f t="shared" si="5"/>
        <v>65</v>
      </c>
      <c r="B67" s="9">
        <v>44293</v>
      </c>
      <c r="C67" s="9">
        <f t="shared" si="16"/>
        <v>44562</v>
      </c>
      <c r="D67" s="10">
        <f t="shared" si="16"/>
        <v>2.8325</v>
      </c>
      <c r="E67" s="11">
        <f>TRUNC(1000/((1+D67/100)^(NETWORKDAYS($B67,C67-1,Feriados!$A$1:$A$936)/252)),6)</f>
        <v>979.48655099999996</v>
      </c>
      <c r="F67">
        <f t="shared" si="0"/>
        <v>1.108448432440845E-4</v>
      </c>
      <c r="G67">
        <f t="shared" si="7"/>
        <v>1.0071188745832984</v>
      </c>
      <c r="H67" s="12">
        <f t="shared" si="8"/>
        <v>0.71188745832984068</v>
      </c>
      <c r="I67" s="24">
        <v>4.7744999999999997</v>
      </c>
      <c r="J67" s="16">
        <f>TRUNC(1000/((1+I67/100)^(NETWORKDAYS($B67,C67-1,Feriados!$A$1:$A$936)/252)),6)</f>
        <v>965.98206000000005</v>
      </c>
      <c r="K67">
        <f t="shared" si="1"/>
        <v>-6.0836354085125333E-4</v>
      </c>
      <c r="L67">
        <f t="shared" si="9"/>
        <v>0.99323340799485516</v>
      </c>
      <c r="M67" s="12">
        <f t="shared" si="10"/>
        <v>-0.67665920051448447</v>
      </c>
      <c r="N67" s="25">
        <v>2.65</v>
      </c>
      <c r="O67">
        <f t="shared" si="11"/>
        <v>1.0051717558255793</v>
      </c>
      <c r="P67">
        <f t="shared" si="2"/>
        <v>1.0379490011502845E-4</v>
      </c>
      <c r="Q67">
        <f t="shared" si="12"/>
        <v>1.0051717558255793</v>
      </c>
      <c r="R67" s="12">
        <f t="shared" si="13"/>
        <v>0.51717558255792717</v>
      </c>
      <c r="S67" s="19">
        <f t="shared" si="3"/>
        <v>1.0679218643810351</v>
      </c>
      <c r="T67" s="19">
        <f t="shared" si="4"/>
        <v>1.3764908521181092</v>
      </c>
      <c r="W67" s="20">
        <v>2.65</v>
      </c>
      <c r="X67" s="21">
        <v>4.7744999999999997</v>
      </c>
      <c r="Y67" s="25">
        <v>5.4</v>
      </c>
    </row>
    <row r="68" spans="1:25" x14ac:dyDescent="0.3">
      <c r="A68">
        <f t="shared" si="5"/>
        <v>66</v>
      </c>
      <c r="B68" s="9">
        <v>44294</v>
      </c>
      <c r="C68" s="9">
        <f t="shared" si="16"/>
        <v>44562</v>
      </c>
      <c r="D68" s="10">
        <f t="shared" si="16"/>
        <v>2.8325</v>
      </c>
      <c r="E68" s="11">
        <f>TRUNC(1000/((1+D68/100)^(NETWORKDAYS($B68,C68-1,Feriados!$A$1:$A$936)/252)),6)</f>
        <v>979.59512099999995</v>
      </c>
      <c r="F68">
        <f t="shared" ref="F68:F131" si="17">+E68/E67-1</f>
        <v>1.1084378840031661E-4</v>
      </c>
      <c r="G68">
        <f t="shared" si="7"/>
        <v>1.0072305074547268</v>
      </c>
      <c r="H68" s="12">
        <f t="shared" si="8"/>
        <v>0.72305074547267534</v>
      </c>
      <c r="I68" s="24">
        <v>4.7168000000000001</v>
      </c>
      <c r="J68" s="16">
        <f>TRUNC(1000/((1+I68/100)^(NETWORKDAYS($B68,C68-1,Feriados!$A$1:$A$936)/252)),6)</f>
        <v>966.55376799999999</v>
      </c>
      <c r="K68">
        <f t="shared" ref="K68:K131" si="18">+J68/J67-1</f>
        <v>5.9184121908018028E-4</v>
      </c>
      <c r="L68">
        <f t="shared" si="9"/>
        <v>0.99382124446587394</v>
      </c>
      <c r="M68" s="12">
        <f t="shared" si="10"/>
        <v>-0.61787555341260569</v>
      </c>
      <c r="N68" s="25">
        <v>2.65</v>
      </c>
      <c r="O68">
        <f t="shared" si="11"/>
        <v>1.0052760875275737</v>
      </c>
      <c r="P68">
        <f t="shared" ref="P68:P131" si="19">+O68/O67-1</f>
        <v>1.0379490011502845E-4</v>
      </c>
      <c r="Q68">
        <f t="shared" si="12"/>
        <v>1.0052760875275737</v>
      </c>
      <c r="R68" s="12">
        <f t="shared" si="13"/>
        <v>0.52760875275736918</v>
      </c>
      <c r="S68" s="19">
        <f t="shared" ref="S68:S131" si="20">+F68/P68</f>
        <v>1.0679117016103525</v>
      </c>
      <c r="T68" s="19">
        <f t="shared" ref="T68:T131" si="21">+H68/R68</f>
        <v>1.3704297771670666</v>
      </c>
      <c r="W68" s="20">
        <v>2.65</v>
      </c>
      <c r="X68" s="21">
        <v>4.7168000000000001</v>
      </c>
      <c r="Y68" s="25">
        <v>5.4</v>
      </c>
    </row>
    <row r="69" spans="1:25" x14ac:dyDescent="0.3">
      <c r="A69">
        <f t="shared" ref="A69:A132" si="22">+A68+1</f>
        <v>67</v>
      </c>
      <c r="B69" s="9">
        <v>44295</v>
      </c>
      <c r="C69" s="9">
        <f t="shared" ref="C69:D84" si="23">+C68</f>
        <v>44562</v>
      </c>
      <c r="D69" s="10">
        <f t="shared" si="23"/>
        <v>2.8325</v>
      </c>
      <c r="E69" s="11">
        <f>TRUNC(1000/((1+D69/100)^(NETWORKDAYS($B69,C69-1,Feriados!$A$1:$A$936)/252)),6)</f>
        <v>979.70370400000002</v>
      </c>
      <c r="F69">
        <f t="shared" si="17"/>
        <v>1.1084477420553185E-4</v>
      </c>
      <c r="G69">
        <f t="shared" ref="G69:G132" si="24">+(1+F69)*G68</f>
        <v>1.0073421536928986</v>
      </c>
      <c r="H69" s="12">
        <f t="shared" ref="H69:H132" si="25">+(G69-1)*100</f>
        <v>0.73421536928985898</v>
      </c>
      <c r="I69" s="24">
        <v>4.7845000000000004</v>
      </c>
      <c r="J69" s="16">
        <f>TRUNC(1000/((1+I69/100)^(NETWORKDAYS($B69,C69-1,Feriados!$A$1:$A$936)/252)),6)</f>
        <v>966.27199099999996</v>
      </c>
      <c r="K69">
        <f t="shared" si="18"/>
        <v>-2.9152749627481267E-4</v>
      </c>
      <c r="L69">
        <f t="shared" ref="L69:L132" si="26">+(1+K69)*L68</f>
        <v>0.99353151824673014</v>
      </c>
      <c r="M69" s="12">
        <f t="shared" ref="M69:M132" si="27">+(L69-1)*100</f>
        <v>-0.64684817532698613</v>
      </c>
      <c r="N69" s="25">
        <v>2.65</v>
      </c>
      <c r="O69">
        <f t="shared" ref="O69:O132" si="28">+((N68/100+1)^(1/252))*O68</f>
        <v>1.0053804300586666</v>
      </c>
      <c r="P69">
        <f t="shared" si="19"/>
        <v>1.0379490011502845E-4</v>
      </c>
      <c r="Q69">
        <f t="shared" ref="Q69:Q132" si="29">+(1+P69)*Q68</f>
        <v>1.0053804300586666</v>
      </c>
      <c r="R69" s="12">
        <f t="shared" ref="R69:R132" si="30">+(Q69-1)*100</f>
        <v>0.53804300586666187</v>
      </c>
      <c r="S69" s="19">
        <f t="shared" si="20"/>
        <v>1.0679211992370581</v>
      </c>
      <c r="T69" s="19">
        <f t="shared" si="21"/>
        <v>1.3646035006201951</v>
      </c>
      <c r="W69" s="20">
        <v>2.65</v>
      </c>
      <c r="X69" s="21">
        <v>4.7845000000000004</v>
      </c>
      <c r="Y69" s="25">
        <v>5.4</v>
      </c>
    </row>
    <row r="70" spans="1:25" x14ac:dyDescent="0.3">
      <c r="A70">
        <f t="shared" si="22"/>
        <v>68</v>
      </c>
      <c r="B70" s="9">
        <v>44298</v>
      </c>
      <c r="C70" s="9">
        <f t="shared" si="23"/>
        <v>44562</v>
      </c>
      <c r="D70" s="10">
        <f t="shared" si="23"/>
        <v>2.8325</v>
      </c>
      <c r="E70" s="11">
        <f>TRUNC(1000/((1+D70/100)^(NETWORKDAYS($B70,C70-1,Feriados!$A$1:$A$936)/252)),6)</f>
        <v>979.81229900000005</v>
      </c>
      <c r="F70">
        <f t="shared" si="17"/>
        <v>1.1084473760458735E-4</v>
      </c>
      <c r="G70">
        <f t="shared" si="24"/>
        <v>1.0074538122696026</v>
      </c>
      <c r="H70" s="12">
        <f t="shared" si="25"/>
        <v>0.74538122696026221</v>
      </c>
      <c r="I70" s="24">
        <v>4.7763</v>
      </c>
      <c r="J70" s="16">
        <f>TRUNC(1000/((1+I70/100)^(NETWORKDAYS($B70,C70-1,Feriados!$A$1:$A$936)/252)),6)</f>
        <v>966.506438</v>
      </c>
      <c r="K70">
        <f t="shared" si="18"/>
        <v>2.4263044172201376E-4</v>
      </c>
      <c r="L70">
        <f t="shared" si="26"/>
        <v>0.9937725792378671</v>
      </c>
      <c r="M70" s="12">
        <f t="shared" si="27"/>
        <v>-0.62274207621328959</v>
      </c>
      <c r="N70" s="25">
        <v>2.65</v>
      </c>
      <c r="O70">
        <f t="shared" si="28"/>
        <v>1.0054847834199823</v>
      </c>
      <c r="P70">
        <f t="shared" si="19"/>
        <v>1.0379490011502845E-4</v>
      </c>
      <c r="Q70">
        <f t="shared" si="29"/>
        <v>1.0054847834199823</v>
      </c>
      <c r="R70" s="12">
        <f t="shared" si="30"/>
        <v>0.54847834199822643</v>
      </c>
      <c r="S70" s="19">
        <f t="shared" si="20"/>
        <v>1.0679208466094776</v>
      </c>
      <c r="T70" s="19">
        <f t="shared" si="21"/>
        <v>1.3589984688268193</v>
      </c>
      <c r="W70" s="20">
        <v>2.65</v>
      </c>
      <c r="X70" s="21">
        <v>4.7763</v>
      </c>
      <c r="Y70" s="25">
        <v>5.4</v>
      </c>
    </row>
    <row r="71" spans="1:25" x14ac:dyDescent="0.3">
      <c r="A71">
        <f t="shared" si="22"/>
        <v>69</v>
      </c>
      <c r="B71" s="9">
        <v>44299</v>
      </c>
      <c r="C71" s="9">
        <f t="shared" si="23"/>
        <v>44562</v>
      </c>
      <c r="D71" s="10">
        <f t="shared" si="23"/>
        <v>2.8325</v>
      </c>
      <c r="E71" s="11">
        <f>TRUNC(1000/((1+D71/100)^(NETWORKDAYS($B71,C71-1,Feriados!$A$1:$A$936)/252)),6)</f>
        <v>979.92090599999995</v>
      </c>
      <c r="F71">
        <f t="shared" si="17"/>
        <v>1.108446996538337E-4</v>
      </c>
      <c r="G71">
        <f t="shared" si="24"/>
        <v>1.0075654831848389</v>
      </c>
      <c r="H71" s="12">
        <f t="shared" si="25"/>
        <v>0.75654831848388504</v>
      </c>
      <c r="I71" s="24">
        <v>4.8310000000000004</v>
      </c>
      <c r="J71" s="16">
        <f>TRUNC(1000/((1+I71/100)^(NETWORKDAYS($B71,C71-1,Feriados!$A$1:$A$936)/252)),6)</f>
        <v>966.31907799999999</v>
      </c>
      <c r="K71">
        <f t="shared" si="18"/>
        <v>-1.9385282149564365E-4</v>
      </c>
      <c r="L71">
        <f t="shared" si="26"/>
        <v>0.99357993361945685</v>
      </c>
      <c r="M71" s="12">
        <f t="shared" si="27"/>
        <v>-0.64200663805431546</v>
      </c>
      <c r="N71" s="25">
        <v>2.65</v>
      </c>
      <c r="O71">
        <f t="shared" si="28"/>
        <v>1.0055891476126446</v>
      </c>
      <c r="P71">
        <f t="shared" si="19"/>
        <v>1.0379490011502845E-4</v>
      </c>
      <c r="Q71">
        <f t="shared" si="29"/>
        <v>1.0055891476126446</v>
      </c>
      <c r="R71" s="12">
        <f t="shared" si="30"/>
        <v>0.55891476126446182</v>
      </c>
      <c r="S71" s="19">
        <f t="shared" si="20"/>
        <v>1.0679204809773164</v>
      </c>
      <c r="T71" s="19">
        <f t="shared" si="21"/>
        <v>1.3536023217069926</v>
      </c>
      <c r="W71" s="20">
        <v>2.65</v>
      </c>
      <c r="X71" s="21">
        <v>4.8310000000000004</v>
      </c>
      <c r="Y71" s="25">
        <v>5.4</v>
      </c>
    </row>
    <row r="72" spans="1:25" x14ac:dyDescent="0.3">
      <c r="A72">
        <f t="shared" si="22"/>
        <v>70</v>
      </c>
      <c r="B72" s="9">
        <v>44300</v>
      </c>
      <c r="C72" s="9">
        <f t="shared" si="23"/>
        <v>44562</v>
      </c>
      <c r="D72" s="10">
        <f t="shared" si="23"/>
        <v>2.8325</v>
      </c>
      <c r="E72" s="11">
        <f>TRUNC(1000/((1+D72/100)^(NETWORKDAYS($B72,C72-1,Feriados!$A$1:$A$936)/252)),6)</f>
        <v>980.02952400000004</v>
      </c>
      <c r="F72">
        <f t="shared" si="17"/>
        <v>1.1084363986424428E-4</v>
      </c>
      <c r="G72">
        <f t="shared" si="24"/>
        <v>1.0076771654103966</v>
      </c>
      <c r="H72" s="12">
        <f t="shared" si="25"/>
        <v>0.76771654103966469</v>
      </c>
      <c r="I72" s="24">
        <v>4.7864000000000004</v>
      </c>
      <c r="J72" s="16">
        <f>TRUNC(1000/((1+I72/100)^(NETWORKDAYS($B72,C72-1,Feriados!$A$1:$A$936)/252)),6)</f>
        <v>966.79709200000002</v>
      </c>
      <c r="K72">
        <f t="shared" si="18"/>
        <v>4.9467511392764507E-4</v>
      </c>
      <c r="L72">
        <f t="shared" si="26"/>
        <v>0.99407143288631628</v>
      </c>
      <c r="M72" s="12">
        <f t="shared" si="27"/>
        <v>-0.59285671136837248</v>
      </c>
      <c r="N72" s="25">
        <v>2.65</v>
      </c>
      <c r="O72">
        <f t="shared" si="28"/>
        <v>1.0056935226377779</v>
      </c>
      <c r="P72">
        <f t="shared" si="19"/>
        <v>1.0379490011502845E-4</v>
      </c>
      <c r="Q72">
        <f t="shared" si="29"/>
        <v>1.0056935226377779</v>
      </c>
      <c r="R72" s="12">
        <f t="shared" si="30"/>
        <v>0.56935226377778925</v>
      </c>
      <c r="S72" s="19">
        <f t="shared" si="20"/>
        <v>1.0679102705566865</v>
      </c>
      <c r="T72" s="19">
        <f t="shared" si="21"/>
        <v>1.3484034224184527</v>
      </c>
      <c r="W72" s="20">
        <v>2.65</v>
      </c>
      <c r="X72" s="21">
        <v>4.7864000000000004</v>
      </c>
      <c r="Y72" s="25">
        <v>5.4</v>
      </c>
    </row>
    <row r="73" spans="1:25" x14ac:dyDescent="0.3">
      <c r="A73">
        <f t="shared" si="22"/>
        <v>71</v>
      </c>
      <c r="B73" s="9">
        <v>44301</v>
      </c>
      <c r="C73" s="9">
        <f t="shared" si="23"/>
        <v>44562</v>
      </c>
      <c r="D73" s="10">
        <f t="shared" si="23"/>
        <v>2.8325</v>
      </c>
      <c r="E73" s="11">
        <f>TRUNC(1000/((1+D73/100)^(NETWORKDAYS($B73,C73-1,Feriados!$A$1:$A$936)/252)),6)</f>
        <v>980.13815499999998</v>
      </c>
      <c r="F73">
        <f t="shared" si="17"/>
        <v>1.108446198196944E-4</v>
      </c>
      <c r="G73">
        <f t="shared" si="24"/>
        <v>1.0077888610026975</v>
      </c>
      <c r="H73" s="12">
        <f t="shared" si="25"/>
        <v>0.77888610026974892</v>
      </c>
      <c r="I73" s="24">
        <v>4.7457000000000003</v>
      </c>
      <c r="J73" s="16">
        <f>TRUNC(1000/((1+I73/100)^(NETWORKDAYS($B73,C73-1,Feriados!$A$1:$A$936)/252)),6)</f>
        <v>967.24633300000005</v>
      </c>
      <c r="K73">
        <f t="shared" si="18"/>
        <v>4.6466937449163304E-4</v>
      </c>
      <c r="L73">
        <f t="shared" si="26"/>
        <v>0.99453334743723554</v>
      </c>
      <c r="M73" s="12">
        <f t="shared" si="27"/>
        <v>-0.54666525627644624</v>
      </c>
      <c r="N73" s="25">
        <v>2.65</v>
      </c>
      <c r="O73">
        <f t="shared" si="28"/>
        <v>1.0057979084965065</v>
      </c>
      <c r="P73">
        <f t="shared" si="19"/>
        <v>1.0379490011502845E-4</v>
      </c>
      <c r="Q73">
        <f t="shared" si="29"/>
        <v>1.0057979084965065</v>
      </c>
      <c r="R73" s="12">
        <f t="shared" si="30"/>
        <v>0.57979084965065208</v>
      </c>
      <c r="S73" s="19">
        <f t="shared" si="20"/>
        <v>1.0679197118245043</v>
      </c>
      <c r="T73" s="19">
        <f t="shared" si="21"/>
        <v>1.3433915018477094</v>
      </c>
      <c r="W73" s="20">
        <v>2.65</v>
      </c>
      <c r="X73" s="21">
        <v>4.7457000000000003</v>
      </c>
      <c r="Y73" s="25">
        <v>5.4</v>
      </c>
    </row>
    <row r="74" spans="1:25" x14ac:dyDescent="0.3">
      <c r="A74">
        <f t="shared" si="22"/>
        <v>72</v>
      </c>
      <c r="B74" s="9">
        <v>44302</v>
      </c>
      <c r="C74" s="9">
        <f t="shared" si="23"/>
        <v>44562</v>
      </c>
      <c r="D74" s="10">
        <f t="shared" si="23"/>
        <v>2.8325</v>
      </c>
      <c r="E74" s="11">
        <f>TRUNC(1000/((1+D74/100)^(NETWORKDAYS($B74,C74-1,Feriados!$A$1:$A$936)/252)),6)</f>
        <v>980.24679800000001</v>
      </c>
      <c r="F74">
        <f t="shared" si="17"/>
        <v>1.1084457782395418E-4</v>
      </c>
      <c r="G74">
        <f t="shared" si="24"/>
        <v>1.007900568933531</v>
      </c>
      <c r="H74" s="12">
        <f t="shared" si="25"/>
        <v>0.79005689335309714</v>
      </c>
      <c r="I74" s="24">
        <v>4.6950000000000003</v>
      </c>
      <c r="J74" s="16">
        <f>TRUNC(1000/((1+I74/100)^(NETWORKDAYS($B74,C74-1,Feriados!$A$1:$A$936)/252)),6)</f>
        <v>967.75892399999998</v>
      </c>
      <c r="K74">
        <f t="shared" si="18"/>
        <v>5.2994876538847713E-4</v>
      </c>
      <c r="L74">
        <f t="shared" si="26"/>
        <v>0.99506039915684752</v>
      </c>
      <c r="M74" s="12">
        <f t="shared" si="27"/>
        <v>-0.49396008431524807</v>
      </c>
      <c r="N74" s="25">
        <v>2.65</v>
      </c>
      <c r="O74">
        <f t="shared" si="28"/>
        <v>1.0059023051899547</v>
      </c>
      <c r="P74">
        <f t="shared" si="19"/>
        <v>1.0379490011502845E-4</v>
      </c>
      <c r="Q74">
        <f t="shared" si="29"/>
        <v>1.0059023051899547</v>
      </c>
      <c r="R74" s="12">
        <f t="shared" si="30"/>
        <v>0.59023051899547152</v>
      </c>
      <c r="S74" s="19">
        <f t="shared" si="20"/>
        <v>1.0679193072213864</v>
      </c>
      <c r="T74" s="19">
        <f t="shared" si="21"/>
        <v>1.338556492635649</v>
      </c>
      <c r="W74" s="20">
        <v>2.65</v>
      </c>
      <c r="X74" s="21">
        <v>4.6950000000000003</v>
      </c>
      <c r="Y74" s="25">
        <v>5.4</v>
      </c>
    </row>
    <row r="75" spans="1:25" x14ac:dyDescent="0.3">
      <c r="A75">
        <f t="shared" si="22"/>
        <v>73</v>
      </c>
      <c r="B75" s="9">
        <v>44305</v>
      </c>
      <c r="C75" s="9">
        <f t="shared" si="23"/>
        <v>44562</v>
      </c>
      <c r="D75" s="10">
        <f t="shared" si="23"/>
        <v>2.8325</v>
      </c>
      <c r="E75" s="11">
        <f>TRUNC(1000/((1+D75/100)^(NETWORKDAYS($B75,C75-1,Feriados!$A$1:$A$936)/252)),6)</f>
        <v>980.35545300000001</v>
      </c>
      <c r="F75">
        <f t="shared" si="17"/>
        <v>1.1084453448018117E-4</v>
      </c>
      <c r="G75">
        <f t="shared" si="24"/>
        <v>1.0080122892028966</v>
      </c>
      <c r="H75" s="12">
        <f t="shared" si="25"/>
        <v>0.80122892028966497</v>
      </c>
      <c r="I75" s="24">
        <v>4.6771000000000003</v>
      </c>
      <c r="J75" s="16">
        <f>TRUNC(1000/((1+I75/100)^(NETWORKDAYS($B75,C75-1,Feriados!$A$1:$A$936)/252)),6)</f>
        <v>968.05270599999994</v>
      </c>
      <c r="K75">
        <f t="shared" si="18"/>
        <v>3.0356940423303946E-4</v>
      </c>
      <c r="L75">
        <f t="shared" si="26"/>
        <v>0.9953624690493954</v>
      </c>
      <c r="M75" s="12">
        <f t="shared" si="27"/>
        <v>-0.46375309506045959</v>
      </c>
      <c r="N75" s="25">
        <v>2.65</v>
      </c>
      <c r="O75">
        <f t="shared" si="28"/>
        <v>1.0060067127192474</v>
      </c>
      <c r="P75">
        <f t="shared" si="19"/>
        <v>1.0379490011502845E-4</v>
      </c>
      <c r="Q75">
        <f t="shared" si="29"/>
        <v>1.0060067127192474</v>
      </c>
      <c r="R75" s="12">
        <f t="shared" si="30"/>
        <v>0.60067127192473535</v>
      </c>
      <c r="S75" s="19">
        <f t="shared" si="20"/>
        <v>1.0679188896308018</v>
      </c>
      <c r="T75" s="19">
        <f t="shared" si="21"/>
        <v>1.3338891965355382</v>
      </c>
      <c r="W75" s="20">
        <v>2.65</v>
      </c>
      <c r="X75" s="21">
        <v>4.6771000000000003</v>
      </c>
      <c r="Y75" s="25">
        <v>5.4</v>
      </c>
    </row>
    <row r="76" spans="1:25" x14ac:dyDescent="0.3">
      <c r="A76">
        <f t="shared" si="22"/>
        <v>74</v>
      </c>
      <c r="B76" s="9">
        <v>44306</v>
      </c>
      <c r="C76" s="9">
        <f t="shared" si="23"/>
        <v>44562</v>
      </c>
      <c r="D76" s="10">
        <f t="shared" si="23"/>
        <v>2.8325</v>
      </c>
      <c r="E76" s="11">
        <f>TRUNC(1000/((1+D76/100)^(NETWORKDAYS($B76,C76-1,Feriados!$A$1:$A$936)/252)),6)</f>
        <v>980.46411999999998</v>
      </c>
      <c r="F76">
        <f t="shared" si="17"/>
        <v>1.1084448978926353E-4</v>
      </c>
      <c r="G76">
        <f t="shared" si="24"/>
        <v>1.0081240218107947</v>
      </c>
      <c r="H76" s="12">
        <f t="shared" si="25"/>
        <v>0.81240218107947459</v>
      </c>
      <c r="I76" s="24">
        <v>4.7450000000000001</v>
      </c>
      <c r="J76" s="16">
        <f>TRUNC(1000/((1+I76/100)^(NETWORKDAYS($B76,C76-1,Feriados!$A$1:$A$936)/252)),6)</f>
        <v>967.78493800000001</v>
      </c>
      <c r="K76">
        <f t="shared" si="18"/>
        <v>-2.7660477403790296E-4</v>
      </c>
      <c r="L76">
        <f t="shared" si="26"/>
        <v>0.99508714703855816</v>
      </c>
      <c r="M76" s="12">
        <f t="shared" si="27"/>
        <v>-0.49128529614418381</v>
      </c>
      <c r="N76" s="25">
        <v>2.65</v>
      </c>
      <c r="O76">
        <f t="shared" si="28"/>
        <v>1.0061111310855091</v>
      </c>
      <c r="P76">
        <f t="shared" si="19"/>
        <v>1.0379490011502845E-4</v>
      </c>
      <c r="Q76">
        <f t="shared" si="29"/>
        <v>1.0061111310855091</v>
      </c>
      <c r="R76" s="12">
        <f t="shared" si="30"/>
        <v>0.61111310855090917</v>
      </c>
      <c r="S76" s="19">
        <f t="shared" si="20"/>
        <v>1.0679184590613078</v>
      </c>
      <c r="T76" s="19">
        <f t="shared" si="21"/>
        <v>1.3293810420887036</v>
      </c>
      <c r="W76" s="20">
        <v>2.65</v>
      </c>
      <c r="X76" s="21">
        <v>4.7450000000000001</v>
      </c>
      <c r="Y76" s="25">
        <v>5.4</v>
      </c>
    </row>
    <row r="77" spans="1:25" x14ac:dyDescent="0.3">
      <c r="A77">
        <f t="shared" si="22"/>
        <v>75</v>
      </c>
      <c r="B77" s="9">
        <v>44308</v>
      </c>
      <c r="C77" s="9">
        <f t="shared" si="23"/>
        <v>44562</v>
      </c>
      <c r="D77" s="10">
        <f t="shared" si="23"/>
        <v>2.8325</v>
      </c>
      <c r="E77" s="11">
        <f>TRUNC(1000/((1+D77/100)^(NETWORKDAYS($B77,C77-1,Feriados!$A$1:$A$936)/252)),6)</f>
        <v>980.57279900000003</v>
      </c>
      <c r="F77">
        <f t="shared" si="17"/>
        <v>1.1084444375186742E-4</v>
      </c>
      <c r="G77">
        <f t="shared" si="24"/>
        <v>1.0082357667572253</v>
      </c>
      <c r="H77" s="12">
        <f t="shared" si="25"/>
        <v>0.82357667572252602</v>
      </c>
      <c r="I77" s="24">
        <v>4.6849999999999996</v>
      </c>
      <c r="J77" s="16">
        <f>TRUNC(1000/((1+I77/100)^(NETWORKDAYS($B77,C77-1,Feriados!$A$1:$A$936)/252)),6)</f>
        <v>968.35262799999998</v>
      </c>
      <c r="K77">
        <f t="shared" si="18"/>
        <v>5.8658693446211885E-4</v>
      </c>
      <c r="L77">
        <f t="shared" si="26"/>
        <v>0.99567085215766216</v>
      </c>
      <c r="M77" s="12">
        <f t="shared" si="27"/>
        <v>-0.43291478423378438</v>
      </c>
      <c r="N77" s="25">
        <v>2.65</v>
      </c>
      <c r="O77">
        <f t="shared" si="28"/>
        <v>1.0062155602898648</v>
      </c>
      <c r="P77">
        <f t="shared" si="19"/>
        <v>1.0379490011502845E-4</v>
      </c>
      <c r="Q77">
        <f t="shared" si="29"/>
        <v>1.0062155602898648</v>
      </c>
      <c r="R77" s="12">
        <f t="shared" si="30"/>
        <v>0.62155602898648077</v>
      </c>
      <c r="S77" s="19">
        <f t="shared" si="20"/>
        <v>1.0679180155193218</v>
      </c>
      <c r="T77" s="19">
        <f t="shared" si="21"/>
        <v>1.3250240321302382</v>
      </c>
      <c r="W77" s="20">
        <v>2.65</v>
      </c>
      <c r="X77" s="21">
        <v>4.6849999999999996</v>
      </c>
      <c r="Y77" s="25">
        <v>5.4</v>
      </c>
    </row>
    <row r="78" spans="1:25" x14ac:dyDescent="0.3">
      <c r="A78">
        <f t="shared" si="22"/>
        <v>76</v>
      </c>
      <c r="B78" s="9">
        <v>44309</v>
      </c>
      <c r="C78" s="9">
        <f t="shared" si="23"/>
        <v>44562</v>
      </c>
      <c r="D78" s="10">
        <f t="shared" si="23"/>
        <v>2.8325</v>
      </c>
      <c r="E78" s="11">
        <f>TRUNC(1000/((1+D78/100)^(NETWORKDAYS($B78,C78-1,Feriados!$A$1:$A$936)/252)),6)</f>
        <v>980.68149000000005</v>
      </c>
      <c r="F78">
        <f t="shared" si="17"/>
        <v>1.1084439636799281E-4</v>
      </c>
      <c r="G78">
        <f t="shared" si="24"/>
        <v>1.0083475240421882</v>
      </c>
      <c r="H78" s="12">
        <f t="shared" si="25"/>
        <v>0.83475240421881924</v>
      </c>
      <c r="I78" s="24">
        <v>4.6665000000000001</v>
      </c>
      <c r="J78" s="16">
        <f>TRUNC(1000/((1+I78/100)^(NETWORKDAYS($B78,C78-1,Feriados!$A$1:$A$936)/252)),6)</f>
        <v>968.64814100000001</v>
      </c>
      <c r="K78">
        <f t="shared" si="18"/>
        <v>3.0517085559056412E-4</v>
      </c>
      <c r="L78">
        <f t="shared" si="26"/>
        <v>0.99597470188350168</v>
      </c>
      <c r="M78" s="12">
        <f t="shared" si="27"/>
        <v>-0.40252981164983215</v>
      </c>
      <c r="N78" s="25">
        <v>2.65</v>
      </c>
      <c r="O78">
        <f t="shared" si="28"/>
        <v>1.0063200003334394</v>
      </c>
      <c r="P78">
        <f t="shared" si="19"/>
        <v>1.0379490011502845E-4</v>
      </c>
      <c r="Q78">
        <f t="shared" si="29"/>
        <v>1.0063200003334394</v>
      </c>
      <c r="R78" s="12">
        <f t="shared" si="30"/>
        <v>0.63200003334393795</v>
      </c>
      <c r="S78" s="19">
        <f t="shared" si="20"/>
        <v>1.0679175590048442</v>
      </c>
      <c r="T78" s="19">
        <f t="shared" si="21"/>
        <v>1.320810696483844</v>
      </c>
      <c r="W78" s="20">
        <v>2.65</v>
      </c>
      <c r="X78" s="21">
        <v>4.6665000000000001</v>
      </c>
      <c r="Y78" s="25">
        <v>5.4</v>
      </c>
    </row>
    <row r="79" spans="1:25" x14ac:dyDescent="0.3">
      <c r="A79">
        <f t="shared" si="22"/>
        <v>77</v>
      </c>
      <c r="B79" s="9">
        <v>44312</v>
      </c>
      <c r="C79" s="9">
        <f t="shared" si="23"/>
        <v>44562</v>
      </c>
      <c r="D79" s="10">
        <f t="shared" si="23"/>
        <v>2.8325</v>
      </c>
      <c r="E79" s="11">
        <f>TRUNC(1000/((1+D79/100)^(NETWORKDAYS($B79,C79-1,Feriados!$A$1:$A$936)/252)),6)</f>
        <v>980.79019400000004</v>
      </c>
      <c r="F79">
        <f t="shared" si="17"/>
        <v>1.1084536733729777E-4</v>
      </c>
      <c r="G79">
        <f t="shared" si="24"/>
        <v>1.0084592946938944</v>
      </c>
      <c r="H79" s="12">
        <f t="shared" si="25"/>
        <v>0.84592946938943925</v>
      </c>
      <c r="I79" s="24">
        <v>4.6779999999999999</v>
      </c>
      <c r="J79" s="16">
        <f>TRUNC(1000/((1+I79/100)^(NETWORKDAYS($B79,C79-1,Feriados!$A$1:$A$936)/252)),6)</f>
        <v>968.74955499999999</v>
      </c>
      <c r="K79">
        <f t="shared" si="18"/>
        <v>1.046964276369966E-4</v>
      </c>
      <c r="L79">
        <f t="shared" si="26"/>
        <v>0.99607897687680569</v>
      </c>
      <c r="M79" s="12">
        <f t="shared" si="27"/>
        <v>-0.39210231231943116</v>
      </c>
      <c r="N79" s="25">
        <v>2.65</v>
      </c>
      <c r="O79">
        <f t="shared" si="28"/>
        <v>1.0064244512173577</v>
      </c>
      <c r="P79">
        <f t="shared" si="19"/>
        <v>1.0379490011502845E-4</v>
      </c>
      <c r="Q79">
        <f t="shared" si="29"/>
        <v>1.0064244512173577</v>
      </c>
      <c r="R79" s="12">
        <f t="shared" si="30"/>
        <v>0.64244512173576851</v>
      </c>
      <c r="S79" s="19">
        <f t="shared" si="20"/>
        <v>1.0679269136966825</v>
      </c>
      <c r="T79" s="19">
        <f t="shared" si="21"/>
        <v>1.3167342093031906</v>
      </c>
      <c r="W79" s="20">
        <v>2.65</v>
      </c>
      <c r="X79" s="21">
        <v>4.6779999999999999</v>
      </c>
      <c r="Y79" s="25">
        <v>5.4</v>
      </c>
    </row>
    <row r="80" spans="1:25" x14ac:dyDescent="0.3">
      <c r="A80">
        <f t="shared" si="22"/>
        <v>78</v>
      </c>
      <c r="B80" s="9">
        <v>44313</v>
      </c>
      <c r="C80" s="9">
        <f t="shared" si="23"/>
        <v>44562</v>
      </c>
      <c r="D80" s="10">
        <f t="shared" si="23"/>
        <v>2.8325</v>
      </c>
      <c r="E80" s="11">
        <f>TRUNC(1000/((1+D80/100)^(NETWORKDAYS($B80,C80-1,Feriados!$A$1:$A$936)/252)),6)</f>
        <v>980.898909</v>
      </c>
      <c r="F80">
        <f t="shared" si="17"/>
        <v>1.1084429745022994E-4</v>
      </c>
      <c r="G80">
        <f t="shared" si="24"/>
        <v>1.0085710766559219</v>
      </c>
      <c r="H80" s="12">
        <f t="shared" si="25"/>
        <v>0.85710766559219387</v>
      </c>
      <c r="I80" s="24">
        <v>4.68</v>
      </c>
      <c r="J80" s="16">
        <f>TRUNC(1000/((1+I80/100)^(NETWORKDAYS($B80,C80-1,Feriados!$A$1:$A$936)/252)),6)</f>
        <v>968.91254300000003</v>
      </c>
      <c r="K80">
        <f t="shared" si="18"/>
        <v>1.6824575470386627E-4</v>
      </c>
      <c r="L80">
        <f t="shared" si="26"/>
        <v>0.99624656293601499</v>
      </c>
      <c r="M80" s="12">
        <f t="shared" si="27"/>
        <v>-0.37534370639850101</v>
      </c>
      <c r="N80" s="25">
        <v>2.65</v>
      </c>
      <c r="O80">
        <f t="shared" si="28"/>
        <v>1.006528912942745</v>
      </c>
      <c r="P80">
        <f t="shared" si="19"/>
        <v>1.0379490011502845E-4</v>
      </c>
      <c r="Q80">
        <f t="shared" si="29"/>
        <v>1.006528912942745</v>
      </c>
      <c r="R80" s="12">
        <f t="shared" si="30"/>
        <v>0.65289129427450465</v>
      </c>
      <c r="S80" s="19">
        <f t="shared" si="20"/>
        <v>1.0679166059930607</v>
      </c>
      <c r="T80" s="19">
        <f t="shared" si="21"/>
        <v>1.3127877077065566</v>
      </c>
      <c r="W80" s="20">
        <v>2.65</v>
      </c>
      <c r="X80" s="21">
        <v>4.68</v>
      </c>
      <c r="Y80" s="25">
        <v>5.4</v>
      </c>
    </row>
    <row r="81" spans="1:25" x14ac:dyDescent="0.3">
      <c r="A81">
        <f t="shared" si="22"/>
        <v>79</v>
      </c>
      <c r="B81" s="9">
        <v>44314</v>
      </c>
      <c r="C81" s="9">
        <f t="shared" si="23"/>
        <v>44562</v>
      </c>
      <c r="D81" s="10">
        <f t="shared" si="23"/>
        <v>2.8325</v>
      </c>
      <c r="E81" s="11">
        <f>TRUNC(1000/((1+D81/100)^(NETWORKDAYS($B81,C81-1,Feriados!$A$1:$A$936)/252)),6)</f>
        <v>981.00763600000005</v>
      </c>
      <c r="F81">
        <f t="shared" si="17"/>
        <v>1.1084424603025056E-4</v>
      </c>
      <c r="G81">
        <f t="shared" si="24"/>
        <v>1.0086828709564817</v>
      </c>
      <c r="H81" s="12">
        <f t="shared" si="25"/>
        <v>0.86828709564816808</v>
      </c>
      <c r="I81" s="24">
        <v>4.68</v>
      </c>
      <c r="J81" s="16">
        <f>TRUNC(1000/((1+I81/100)^(NETWORKDAYS($B81,C81-1,Feriados!$A$1:$A$936)/252)),6)</f>
        <v>969.08841700000005</v>
      </c>
      <c r="K81">
        <f t="shared" si="18"/>
        <v>1.8151689878576072E-4</v>
      </c>
      <c r="L81">
        <f t="shared" si="26"/>
        <v>0.99642739852254514</v>
      </c>
      <c r="M81" s="12">
        <f t="shared" si="27"/>
        <v>-0.3572601477454862</v>
      </c>
      <c r="N81" s="25">
        <v>2.65</v>
      </c>
      <c r="O81">
        <f t="shared" si="28"/>
        <v>1.0066333855107268</v>
      </c>
      <c r="P81">
        <f t="shared" si="19"/>
        <v>1.0379490011502845E-4</v>
      </c>
      <c r="Q81">
        <f t="shared" si="29"/>
        <v>1.0066333855107268</v>
      </c>
      <c r="R81" s="12">
        <f t="shared" si="30"/>
        <v>0.66333855107267858</v>
      </c>
      <c r="S81" s="19">
        <f t="shared" si="20"/>
        <v>1.0679161105931969</v>
      </c>
      <c r="T81" s="19">
        <f t="shared" si="21"/>
        <v>1.3089652248374064</v>
      </c>
      <c r="W81" s="20">
        <v>2.65</v>
      </c>
      <c r="X81" s="21">
        <v>4.68</v>
      </c>
      <c r="Y81" s="25">
        <v>5.4</v>
      </c>
    </row>
    <row r="82" spans="1:25" x14ac:dyDescent="0.3">
      <c r="A82">
        <f t="shared" si="22"/>
        <v>80</v>
      </c>
      <c r="B82" s="9">
        <v>44315</v>
      </c>
      <c r="C82" s="9">
        <f t="shared" si="23"/>
        <v>44562</v>
      </c>
      <c r="D82" s="10">
        <f t="shared" si="23"/>
        <v>2.8325</v>
      </c>
      <c r="E82" s="11">
        <f>TRUNC(1000/((1+D82/100)^(NETWORKDAYS($B82,C82-1,Feriados!$A$1:$A$936)/252)),6)</f>
        <v>981.11637499999995</v>
      </c>
      <c r="F82">
        <f t="shared" si="17"/>
        <v>1.1084419326579109E-4</v>
      </c>
      <c r="G82">
        <f t="shared" si="24"/>
        <v>1.0087946775955738</v>
      </c>
      <c r="H82" s="12">
        <f t="shared" si="25"/>
        <v>0.8794677595573841</v>
      </c>
      <c r="I82" s="24">
        <v>4.6628999999999996</v>
      </c>
      <c r="J82" s="16">
        <f>TRUNC(1000/((1+I82/100)^(NETWORKDAYS($B82,C82-1,Feriados!$A$1:$A$936)/252)),6)</f>
        <v>969.37240599999996</v>
      </c>
      <c r="K82">
        <f t="shared" si="18"/>
        <v>2.9304756410053479E-4</v>
      </c>
      <c r="L82">
        <f t="shared" si="26"/>
        <v>0.99671939914448515</v>
      </c>
      <c r="M82" s="12">
        <f t="shared" si="27"/>
        <v>-0.3280600855514848</v>
      </c>
      <c r="N82" s="25">
        <v>2.65</v>
      </c>
      <c r="O82">
        <f t="shared" si="28"/>
        <v>1.0067378689224282</v>
      </c>
      <c r="P82">
        <f t="shared" si="19"/>
        <v>1.0379490011502845E-4</v>
      </c>
      <c r="Q82">
        <f t="shared" si="29"/>
        <v>1.0067378689224282</v>
      </c>
      <c r="R82" s="12">
        <f t="shared" si="30"/>
        <v>0.67378689224282251</v>
      </c>
      <c r="S82" s="19">
        <f t="shared" si="20"/>
        <v>1.0679156022400949</v>
      </c>
      <c r="T82" s="19">
        <f t="shared" si="21"/>
        <v>1.305261010094624</v>
      </c>
      <c r="W82" s="20">
        <v>2.65</v>
      </c>
      <c r="X82" s="21">
        <v>4.6628999999999996</v>
      </c>
      <c r="Y82" s="25">
        <v>5.4</v>
      </c>
    </row>
    <row r="83" spans="1:25" x14ac:dyDescent="0.3">
      <c r="A83">
        <f t="shared" si="22"/>
        <v>81</v>
      </c>
      <c r="B83" s="9">
        <v>44316</v>
      </c>
      <c r="C83" s="9">
        <f t="shared" si="23"/>
        <v>44562</v>
      </c>
      <c r="D83" s="10">
        <f t="shared" si="23"/>
        <v>2.8325</v>
      </c>
      <c r="E83" s="11">
        <f>TRUNC(1000/((1+D83/100)^(NETWORKDAYS($B83,C83-1,Feriados!$A$1:$A$936)/252)),6)</f>
        <v>981.22512700000004</v>
      </c>
      <c r="F83">
        <f t="shared" si="17"/>
        <v>1.1084515840442677E-4</v>
      </c>
      <c r="G83">
        <f t="shared" si="24"/>
        <v>1.0089064976014095</v>
      </c>
      <c r="H83" s="12">
        <f t="shared" si="25"/>
        <v>0.8906497601409491</v>
      </c>
      <c r="I83" s="24">
        <v>4.71</v>
      </c>
      <c r="J83" s="16">
        <f>TRUNC(1000/((1+I83/100)^(NETWORKDAYS($B83,C83-1,Feriados!$A$1:$A$936)/252)),6)</f>
        <v>969.25177699999995</v>
      </c>
      <c r="K83">
        <f t="shared" si="18"/>
        <v>-1.2444030720637489E-4</v>
      </c>
      <c r="L83">
        <f t="shared" si="26"/>
        <v>0.99659536707625707</v>
      </c>
      <c r="M83" s="12">
        <f t="shared" si="27"/>
        <v>-0.3404632923742934</v>
      </c>
      <c r="N83" s="25">
        <v>2.65</v>
      </c>
      <c r="O83">
        <f t="shared" si="28"/>
        <v>1.0068423631789751</v>
      </c>
      <c r="P83">
        <f t="shared" si="19"/>
        <v>1.0379490011502845E-4</v>
      </c>
      <c r="Q83">
        <f t="shared" si="29"/>
        <v>1.0068423631789751</v>
      </c>
      <c r="R83" s="12">
        <f t="shared" si="30"/>
        <v>0.68423631789751305</v>
      </c>
      <c r="S83" s="19">
        <f t="shared" si="20"/>
        <v>1.067924900757022</v>
      </c>
      <c r="T83" s="19">
        <f t="shared" si="21"/>
        <v>1.3016698132564681</v>
      </c>
      <c r="W83" s="20">
        <v>2.65</v>
      </c>
      <c r="X83" s="21">
        <v>4.71</v>
      </c>
      <c r="Y83" s="25">
        <v>5.4</v>
      </c>
    </row>
    <row r="84" spans="1:25" x14ac:dyDescent="0.3">
      <c r="A84">
        <f t="shared" si="22"/>
        <v>82</v>
      </c>
      <c r="B84" s="9">
        <v>44319</v>
      </c>
      <c r="C84" s="9">
        <f t="shared" si="23"/>
        <v>44562</v>
      </c>
      <c r="D84" s="10">
        <f t="shared" si="23"/>
        <v>2.8325</v>
      </c>
      <c r="E84" s="11">
        <f>TRUNC(1000/((1+D84/100)^(NETWORKDAYS($B84,C84-1,Feriados!$A$1:$A$936)/252)),6)</f>
        <v>981.33389</v>
      </c>
      <c r="F84">
        <f t="shared" si="17"/>
        <v>1.1084408359218756E-4</v>
      </c>
      <c r="G84">
        <f t="shared" si="24"/>
        <v>1.0090183289175663</v>
      </c>
      <c r="H84" s="12">
        <f t="shared" si="25"/>
        <v>0.90183289175662651</v>
      </c>
      <c r="I84" s="24">
        <v>4.7927</v>
      </c>
      <c r="J84" s="16">
        <f>TRUNC(1000/((1+I84/100)^(NETWORKDAYS($B84,C84-1,Feriados!$A$1:$A$936)/252)),6)</f>
        <v>968.91264200000001</v>
      </c>
      <c r="K84">
        <f t="shared" si="18"/>
        <v>-3.4989360664328117E-4</v>
      </c>
      <c r="L84">
        <f t="shared" si="26"/>
        <v>0.99624666472890677</v>
      </c>
      <c r="M84" s="12">
        <f t="shared" si="27"/>
        <v>-0.37533352710932277</v>
      </c>
      <c r="N84" s="25">
        <v>2.65</v>
      </c>
      <c r="O84">
        <f t="shared" si="28"/>
        <v>1.0069468682814928</v>
      </c>
      <c r="P84">
        <f t="shared" si="19"/>
        <v>1.0379490011502845E-4</v>
      </c>
      <c r="Q84">
        <f t="shared" si="29"/>
        <v>1.0069468682814928</v>
      </c>
      <c r="R84" s="12">
        <f t="shared" si="30"/>
        <v>0.6946868281492824</v>
      </c>
      <c r="S84" s="19">
        <f t="shared" si="20"/>
        <v>1.0679145456024044</v>
      </c>
      <c r="T84" s="19">
        <f t="shared" si="21"/>
        <v>1.2981862548901391</v>
      </c>
      <c r="W84" s="20">
        <v>2.65</v>
      </c>
      <c r="X84" s="21">
        <v>4.7927</v>
      </c>
      <c r="Y84" s="25">
        <v>5.4</v>
      </c>
    </row>
    <row r="85" spans="1:25" x14ac:dyDescent="0.3">
      <c r="A85">
        <f t="shared" si="22"/>
        <v>83</v>
      </c>
      <c r="B85" s="9">
        <v>44320</v>
      </c>
      <c r="C85" s="9">
        <f t="shared" ref="C85:D100" si="31">+C84</f>
        <v>44562</v>
      </c>
      <c r="D85" s="10">
        <f t="shared" si="31"/>
        <v>2.8325</v>
      </c>
      <c r="E85" s="11">
        <f>TRUNC(1000/((1+D85/100)^(NETWORKDAYS($B85,C85-1,Feriados!$A$1:$A$936)/252)),6)</f>
        <v>981.44266600000003</v>
      </c>
      <c r="F85">
        <f t="shared" si="17"/>
        <v>1.1084504581826415E-4</v>
      </c>
      <c r="G85">
        <f t="shared" si="24"/>
        <v>1.0091301736004665</v>
      </c>
      <c r="H85" s="12">
        <f t="shared" si="25"/>
        <v>0.9130173600466529</v>
      </c>
      <c r="I85" s="24">
        <v>4.8539000000000003</v>
      </c>
      <c r="J85" s="16">
        <f>TRUNC(1000/((1+I85/100)^(NETWORKDAYS($B85,C85-1,Feriados!$A$1:$A$936)/252)),6)</f>
        <v>968.71328500000004</v>
      </c>
      <c r="K85">
        <f t="shared" si="18"/>
        <v>-2.0575332734684704E-4</v>
      </c>
      <c r="L85">
        <f t="shared" si="26"/>
        <v>0.99604168366278056</v>
      </c>
      <c r="M85" s="12">
        <f t="shared" si="27"/>
        <v>-0.39583163372194363</v>
      </c>
      <c r="N85" s="25">
        <v>2.65</v>
      </c>
      <c r="O85">
        <f t="shared" si="28"/>
        <v>1.0070513842311073</v>
      </c>
      <c r="P85">
        <f t="shared" si="19"/>
        <v>1.0379490011502845E-4</v>
      </c>
      <c r="Q85">
        <f t="shared" si="29"/>
        <v>1.0070513842311073</v>
      </c>
      <c r="R85" s="12">
        <f t="shared" si="30"/>
        <v>0.70513842311072938</v>
      </c>
      <c r="S85" s="19">
        <f t="shared" si="20"/>
        <v>1.0679238160586169</v>
      </c>
      <c r="T85" s="19">
        <f t="shared" si="21"/>
        <v>1.2948058567264882</v>
      </c>
      <c r="W85" s="20">
        <v>2.65</v>
      </c>
      <c r="X85" s="21">
        <v>4.8539000000000003</v>
      </c>
      <c r="Y85" s="25">
        <v>5.4</v>
      </c>
    </row>
    <row r="86" spans="1:25" x14ac:dyDescent="0.3">
      <c r="A86">
        <f t="shared" si="22"/>
        <v>84</v>
      </c>
      <c r="B86" s="9">
        <v>44321</v>
      </c>
      <c r="C86" s="9">
        <f t="shared" si="31"/>
        <v>44562</v>
      </c>
      <c r="D86" s="10">
        <f t="shared" si="31"/>
        <v>2.8325</v>
      </c>
      <c r="E86" s="11">
        <f>TRUNC(1000/((1+D86/100)^(NETWORKDAYS($B86,C86-1,Feriados!$A$1:$A$936)/252)),6)</f>
        <v>981.55145300000004</v>
      </c>
      <c r="F86">
        <f t="shared" si="17"/>
        <v>1.1084396854621481E-4</v>
      </c>
      <c r="G86">
        <f t="shared" si="24"/>
        <v>1.0092420295936881</v>
      </c>
      <c r="H86" s="12">
        <f t="shared" si="25"/>
        <v>0.92420295936881391</v>
      </c>
      <c r="I86" s="24">
        <v>4.8600000000000003</v>
      </c>
      <c r="J86" s="16">
        <f>TRUNC(1000/((1+I86/100)^(NETWORKDAYS($B86,C86-1,Feriados!$A$1:$A$936)/252)),6)</f>
        <v>968.85792800000002</v>
      </c>
      <c r="K86">
        <f t="shared" si="18"/>
        <v>1.4931456215139249E-4</v>
      </c>
      <c r="L86">
        <f t="shared" si="26"/>
        <v>0.99619040719066121</v>
      </c>
      <c r="M86" s="12">
        <f t="shared" si="27"/>
        <v>-0.3809592809338791</v>
      </c>
      <c r="N86" s="25">
        <v>2.65</v>
      </c>
      <c r="O86">
        <f t="shared" si="28"/>
        <v>1.0071559110289443</v>
      </c>
      <c r="P86">
        <f t="shared" si="19"/>
        <v>1.0379490011502845E-4</v>
      </c>
      <c r="Q86">
        <f t="shared" si="29"/>
        <v>1.0071559110289443</v>
      </c>
      <c r="R86" s="12">
        <f t="shared" si="30"/>
        <v>0.71559110289443062</v>
      </c>
      <c r="S86" s="19">
        <f t="shared" si="20"/>
        <v>1.0679134372052421</v>
      </c>
      <c r="T86" s="19">
        <f t="shared" si="21"/>
        <v>1.2915238264290707</v>
      </c>
      <c r="W86" s="20">
        <v>2.65</v>
      </c>
      <c r="X86" s="21">
        <v>4.8600000000000003</v>
      </c>
      <c r="Y86" s="25">
        <v>5.4</v>
      </c>
    </row>
    <row r="87" spans="1:25" x14ac:dyDescent="0.3">
      <c r="A87">
        <f t="shared" si="22"/>
        <v>85</v>
      </c>
      <c r="B87" s="9">
        <v>44322</v>
      </c>
      <c r="C87" s="9">
        <f t="shared" si="31"/>
        <v>44562</v>
      </c>
      <c r="D87" s="10">
        <f t="shared" si="31"/>
        <v>2.8325</v>
      </c>
      <c r="E87" s="11">
        <f>TRUNC(1000/((1+D87/100)^(NETWORKDAYS($B87,C87-1,Feriados!$A$1:$A$936)/252)),6)</f>
        <v>981.66025300000001</v>
      </c>
      <c r="F87">
        <f t="shared" si="17"/>
        <v>1.1084492786128664E-4</v>
      </c>
      <c r="G87">
        <f t="shared" si="24"/>
        <v>1.009353898953653</v>
      </c>
      <c r="H87" s="12">
        <f t="shared" si="25"/>
        <v>0.9353898953653017</v>
      </c>
      <c r="I87" s="24">
        <v>4.8600000000000003</v>
      </c>
      <c r="J87" s="16">
        <f>TRUNC(1000/((1+I87/100)^(NETWORKDAYS($B87,C87-1,Feriados!$A$1:$A$936)/252)),6)</f>
        <v>969.04039799999998</v>
      </c>
      <c r="K87">
        <f t="shared" si="18"/>
        <v>1.8833514669869267E-4</v>
      </c>
      <c r="L87">
        <f t="shared" si="26"/>
        <v>0.99637802485713933</v>
      </c>
      <c r="M87" s="12">
        <f t="shared" si="27"/>
        <v>-0.36219751428606672</v>
      </c>
      <c r="N87" s="25">
        <v>3.4</v>
      </c>
      <c r="O87">
        <f t="shared" si="28"/>
        <v>1.0072604486761298</v>
      </c>
      <c r="P87">
        <f t="shared" si="19"/>
        <v>1.0379490011502845E-4</v>
      </c>
      <c r="Q87">
        <f t="shared" si="29"/>
        <v>1.0072604486761298</v>
      </c>
      <c r="R87" s="12">
        <f t="shared" si="30"/>
        <v>0.72604486761298492</v>
      </c>
      <c r="S87" s="19">
        <f t="shared" si="20"/>
        <v>1.0679226796157146</v>
      </c>
      <c r="T87" s="19">
        <f t="shared" si="21"/>
        <v>1.28833621321583</v>
      </c>
      <c r="W87" s="20">
        <v>3.4</v>
      </c>
      <c r="X87" s="21">
        <v>4.8600000000000003</v>
      </c>
      <c r="Y87" s="25">
        <v>5.9</v>
      </c>
    </row>
    <row r="88" spans="1:25" x14ac:dyDescent="0.3">
      <c r="A88">
        <f t="shared" si="22"/>
        <v>86</v>
      </c>
      <c r="B88" s="9">
        <v>44323</v>
      </c>
      <c r="C88" s="9">
        <f t="shared" si="31"/>
        <v>44562</v>
      </c>
      <c r="D88" s="10">
        <f t="shared" si="31"/>
        <v>2.8325</v>
      </c>
      <c r="E88" s="11">
        <f>TRUNC(1000/((1+D88/100)^(NETWORKDAYS($B88,C88-1,Feriados!$A$1:$A$936)/252)),6)</f>
        <v>981.76906399999996</v>
      </c>
      <c r="F88">
        <f t="shared" si="17"/>
        <v>1.1084384813120352E-4</v>
      </c>
      <c r="G88">
        <f t="shared" si="24"/>
        <v>1.0094657796239392</v>
      </c>
      <c r="H88" s="12">
        <f t="shared" si="25"/>
        <v>0.94657796239392411</v>
      </c>
      <c r="I88" s="24">
        <v>4.9016000000000002</v>
      </c>
      <c r="J88" s="16">
        <f>TRUNC(1000/((1+I88/100)^(NETWORKDAYS($B88,C88-1,Feriados!$A$1:$A$936)/252)),6)</f>
        <v>968.96969799999999</v>
      </c>
      <c r="K88">
        <f t="shared" si="18"/>
        <v>-7.2958774624765077E-5</v>
      </c>
      <c r="L88">
        <f t="shared" si="26"/>
        <v>0.99630533033738267</v>
      </c>
      <c r="M88" s="12">
        <f t="shared" si="27"/>
        <v>-0.36946696626173336</v>
      </c>
      <c r="N88" s="25">
        <v>3.4</v>
      </c>
      <c r="O88">
        <f t="shared" si="28"/>
        <v>1.0073940985244987</v>
      </c>
      <c r="P88">
        <f t="shared" si="19"/>
        <v>1.3268648495490254E-4</v>
      </c>
      <c r="Q88">
        <f t="shared" si="29"/>
        <v>1.0073940985244987</v>
      </c>
      <c r="R88" s="12">
        <f t="shared" si="30"/>
        <v>0.73940985244986823</v>
      </c>
      <c r="S88" s="19">
        <f t="shared" si="20"/>
        <v>0.83538160023514907</v>
      </c>
      <c r="T88" s="19">
        <f t="shared" si="21"/>
        <v>1.2801803482299443</v>
      </c>
      <c r="W88" s="20">
        <v>3.4</v>
      </c>
      <c r="X88" s="21">
        <v>4.9016000000000002</v>
      </c>
      <c r="Y88" s="25">
        <v>5.9</v>
      </c>
    </row>
    <row r="89" spans="1:25" x14ac:dyDescent="0.3">
      <c r="A89">
        <f t="shared" si="22"/>
        <v>87</v>
      </c>
      <c r="B89" s="9">
        <v>44326</v>
      </c>
      <c r="C89" s="9">
        <f t="shared" si="31"/>
        <v>44562</v>
      </c>
      <c r="D89" s="10">
        <f t="shared" si="31"/>
        <v>2.8325</v>
      </c>
      <c r="E89" s="11">
        <f>TRUNC(1000/((1+D89/100)^(NETWORKDAYS($B89,C89-1,Feriados!$A$1:$A$936)/252)),6)</f>
        <v>981.87788799999998</v>
      </c>
      <c r="F89">
        <f t="shared" si="17"/>
        <v>1.1084480453749102E-4</v>
      </c>
      <c r="G89">
        <f t="shared" si="24"/>
        <v>1.009577673660969</v>
      </c>
      <c r="H89" s="12">
        <f t="shared" si="25"/>
        <v>0.9577673660968955</v>
      </c>
      <c r="I89" s="24">
        <v>4.8967999999999998</v>
      </c>
      <c r="J89" s="16">
        <f>TRUNC(1000/((1+I89/100)^(NETWORKDAYS($B89,C89-1,Feriados!$A$1:$A$936)/252)),6)</f>
        <v>969.18275100000005</v>
      </c>
      <c r="K89">
        <f t="shared" si="18"/>
        <v>2.1987581287619129E-4</v>
      </c>
      <c r="L89">
        <f t="shared" si="26"/>
        <v>0.9965243937817635</v>
      </c>
      <c r="M89" s="12">
        <f t="shared" si="27"/>
        <v>-0.34756062182365044</v>
      </c>
      <c r="N89" s="25">
        <v>3.4</v>
      </c>
      <c r="O89">
        <f t="shared" si="28"/>
        <v>1.0075277661063962</v>
      </c>
      <c r="P89">
        <f t="shared" si="19"/>
        <v>1.3268648495490254E-4</v>
      </c>
      <c r="Q89">
        <f t="shared" si="29"/>
        <v>1.0075277661063962</v>
      </c>
      <c r="R89" s="12">
        <f t="shared" si="30"/>
        <v>0.75277661063961609</v>
      </c>
      <c r="S89" s="19">
        <f t="shared" si="20"/>
        <v>0.83538880825100559</v>
      </c>
      <c r="T89" s="19">
        <f t="shared" si="21"/>
        <v>1.2723128648791355</v>
      </c>
      <c r="W89" s="20">
        <v>3.4</v>
      </c>
      <c r="X89" s="21">
        <v>4.8967999999999998</v>
      </c>
      <c r="Y89" s="25">
        <v>5.9</v>
      </c>
    </row>
    <row r="90" spans="1:25" x14ac:dyDescent="0.3">
      <c r="A90">
        <f t="shared" si="22"/>
        <v>88</v>
      </c>
      <c r="B90" s="9">
        <v>44327</v>
      </c>
      <c r="C90" s="9">
        <f t="shared" si="31"/>
        <v>44562</v>
      </c>
      <c r="D90" s="10">
        <f t="shared" si="31"/>
        <v>2.8325</v>
      </c>
      <c r="E90" s="11">
        <f>TRUNC(1000/((1+D90/100)^(NETWORKDAYS($B90,C90-1,Feriados!$A$1:$A$936)/252)),6)</f>
        <v>981.98672399999998</v>
      </c>
      <c r="F90">
        <f t="shared" si="17"/>
        <v>1.1084474080758078E-4</v>
      </c>
      <c r="G90">
        <f t="shared" si="24"/>
        <v>1.0096895800365311</v>
      </c>
      <c r="H90" s="12">
        <f t="shared" si="25"/>
        <v>0.96895800365310869</v>
      </c>
      <c r="I90" s="24">
        <v>4.8358999999999996</v>
      </c>
      <c r="J90" s="16">
        <f>TRUNC(1000/((1+I90/100)^(NETWORKDAYS($B90,C90-1,Feriados!$A$1:$A$936)/252)),6)</f>
        <v>969.73306500000001</v>
      </c>
      <c r="K90">
        <f t="shared" si="18"/>
        <v>5.6781241662839932E-4</v>
      </c>
      <c r="L90">
        <f t="shared" si="26"/>
        <v>0.99709023270602581</v>
      </c>
      <c r="M90" s="12">
        <f t="shared" si="27"/>
        <v>-0.29097672939741859</v>
      </c>
      <c r="N90" s="25">
        <v>3.4</v>
      </c>
      <c r="O90">
        <f t="shared" si="28"/>
        <v>1.0076614514241753</v>
      </c>
      <c r="P90">
        <f t="shared" si="19"/>
        <v>1.3268648495490254E-4</v>
      </c>
      <c r="Q90">
        <f t="shared" si="29"/>
        <v>1.0076614514241753</v>
      </c>
      <c r="R90" s="12">
        <f t="shared" si="30"/>
        <v>0.76614514241752918</v>
      </c>
      <c r="S90" s="19">
        <f t="shared" si="20"/>
        <v>0.8353883279465476</v>
      </c>
      <c r="T90" s="19">
        <f t="shared" si="21"/>
        <v>1.2647185892161563</v>
      </c>
      <c r="W90" s="20">
        <v>3.4</v>
      </c>
      <c r="X90" s="21">
        <v>4.8358999999999996</v>
      </c>
      <c r="Y90" s="25">
        <v>5.9</v>
      </c>
    </row>
    <row r="91" spans="1:25" x14ac:dyDescent="0.3">
      <c r="A91">
        <f t="shared" si="22"/>
        <v>89</v>
      </c>
      <c r="B91" s="9">
        <v>44328</v>
      </c>
      <c r="C91" s="9">
        <f t="shared" si="31"/>
        <v>44562</v>
      </c>
      <c r="D91" s="10">
        <f t="shared" si="31"/>
        <v>2.8325</v>
      </c>
      <c r="E91" s="11">
        <f>TRUNC(1000/((1+D91/100)^(NETWORKDAYS($B91,C91-1,Feriados!$A$1:$A$936)/252)),6)</f>
        <v>982.09557199999995</v>
      </c>
      <c r="F91">
        <f t="shared" si="17"/>
        <v>1.1084467573718726E-4</v>
      </c>
      <c r="G91">
        <f t="shared" si="24"/>
        <v>1.0098014987506254</v>
      </c>
      <c r="H91" s="12">
        <f t="shared" si="25"/>
        <v>0.98014987506254148</v>
      </c>
      <c r="I91" s="24">
        <v>4.96</v>
      </c>
      <c r="J91" s="16">
        <f>TRUNC(1000/((1+I91/100)^(NETWORKDAYS($B91,C91-1,Feriados!$A$1:$A$936)/252)),6)</f>
        <v>969.17289100000005</v>
      </c>
      <c r="K91">
        <f t="shared" si="18"/>
        <v>-5.7765793517616792E-4</v>
      </c>
      <c r="L91">
        <f t="shared" si="26"/>
        <v>0.99651425562101648</v>
      </c>
      <c r="M91" s="12">
        <f t="shared" si="27"/>
        <v>-0.34857443789835241</v>
      </c>
      <c r="N91" s="25">
        <v>3.4</v>
      </c>
      <c r="O91">
        <f t="shared" si="28"/>
        <v>1.0077951544801893</v>
      </c>
      <c r="P91">
        <f t="shared" si="19"/>
        <v>1.3268648495490254E-4</v>
      </c>
      <c r="Q91">
        <f t="shared" si="29"/>
        <v>1.0077951544801893</v>
      </c>
      <c r="R91" s="12">
        <f t="shared" si="30"/>
        <v>0.77951544801893036</v>
      </c>
      <c r="S91" s="19">
        <f t="shared" si="20"/>
        <v>0.83538783753945345</v>
      </c>
      <c r="T91" s="19">
        <f t="shared" si="21"/>
        <v>1.2573835163286446</v>
      </c>
      <c r="W91" s="20">
        <v>3.4</v>
      </c>
      <c r="X91" s="21">
        <v>4.96</v>
      </c>
      <c r="Y91" s="25">
        <v>5.9</v>
      </c>
    </row>
    <row r="92" spans="1:25" x14ac:dyDescent="0.3">
      <c r="A92">
        <f t="shared" si="22"/>
        <v>90</v>
      </c>
      <c r="B92" s="9">
        <v>44329</v>
      </c>
      <c r="C92" s="9">
        <f t="shared" si="31"/>
        <v>44562</v>
      </c>
      <c r="D92" s="10">
        <f t="shared" si="31"/>
        <v>2.8325</v>
      </c>
      <c r="E92" s="11">
        <f>TRUNC(1000/((1+D92/100)^(NETWORKDAYS($B92,C92-1,Feriados!$A$1:$A$936)/252)),6)</f>
        <v>982.204431</v>
      </c>
      <c r="F92">
        <f t="shared" si="17"/>
        <v>1.1084359109614361E-4</v>
      </c>
      <c r="G92">
        <f t="shared" si="24"/>
        <v>1.0099134287750413</v>
      </c>
      <c r="H92" s="12">
        <f t="shared" si="25"/>
        <v>0.99134287750413108</v>
      </c>
      <c r="I92" s="24">
        <v>4.9349999999999996</v>
      </c>
      <c r="J92" s="16">
        <f>TRUNC(1000/((1+I92/100)^(NETWORKDAYS($B92,C92-1,Feriados!$A$1:$A$936)/252)),6)</f>
        <v>969.50754300000006</v>
      </c>
      <c r="K92">
        <f t="shared" si="18"/>
        <v>3.4529649261516582E-4</v>
      </c>
      <c r="L92">
        <f t="shared" si="26"/>
        <v>0.99685834849832344</v>
      </c>
      <c r="M92" s="12">
        <f t="shared" si="27"/>
        <v>-0.31416515016765567</v>
      </c>
      <c r="N92" s="25">
        <v>3.4</v>
      </c>
      <c r="O92">
        <f t="shared" si="28"/>
        <v>1.0079288752767919</v>
      </c>
      <c r="P92">
        <f t="shared" si="19"/>
        <v>1.3268648495490254E-4</v>
      </c>
      <c r="Q92">
        <f t="shared" si="29"/>
        <v>1.0079288752767919</v>
      </c>
      <c r="R92" s="12">
        <f t="shared" si="30"/>
        <v>0.79288752767918691</v>
      </c>
      <c r="S92" s="19">
        <f t="shared" si="20"/>
        <v>0.83537966307432976</v>
      </c>
      <c r="T92" s="19">
        <f t="shared" si="21"/>
        <v>1.2502944527401394</v>
      </c>
      <c r="W92" s="20">
        <v>3.4</v>
      </c>
      <c r="X92" s="21">
        <v>4.9349999999999996</v>
      </c>
      <c r="Y92" s="25">
        <v>5.9</v>
      </c>
    </row>
    <row r="93" spans="1:25" x14ac:dyDescent="0.3">
      <c r="A93">
        <f t="shared" si="22"/>
        <v>91</v>
      </c>
      <c r="B93" s="9">
        <v>44330</v>
      </c>
      <c r="C93" s="9">
        <f t="shared" si="31"/>
        <v>44562</v>
      </c>
      <c r="D93" s="10">
        <f t="shared" si="31"/>
        <v>2.8325</v>
      </c>
      <c r="E93" s="11">
        <f>TRUNC(1000/((1+D93/100)^(NETWORKDAYS($B93,C93-1,Feriados!$A$1:$A$936)/252)),6)</f>
        <v>982.31330300000002</v>
      </c>
      <c r="F93">
        <f t="shared" si="17"/>
        <v>1.1084454168996949E-4</v>
      </c>
      <c r="G93">
        <f t="shared" si="24"/>
        <v>1.0100253721662005</v>
      </c>
      <c r="H93" s="12">
        <f t="shared" si="25"/>
        <v>1.0025372166200475</v>
      </c>
      <c r="I93" s="24">
        <v>5.0061999999999998</v>
      </c>
      <c r="J93" s="16">
        <f>TRUNC(1000/((1+I93/100)^(NETWORKDAYS($B93,C93-1,Feriados!$A$1:$A$936)/252)),6)</f>
        <v>969.27276300000005</v>
      </c>
      <c r="K93">
        <f t="shared" si="18"/>
        <v>-2.4216418087219527E-4</v>
      </c>
      <c r="L93">
        <f t="shared" si="26"/>
        <v>0.99661694511291377</v>
      </c>
      <c r="M93" s="12">
        <f t="shared" si="27"/>
        <v>-0.33830548870862343</v>
      </c>
      <c r="N93" s="25">
        <v>3.4</v>
      </c>
      <c r="O93">
        <f t="shared" si="28"/>
        <v>1.0080626138163369</v>
      </c>
      <c r="P93">
        <f t="shared" si="19"/>
        <v>1.3268648495490254E-4</v>
      </c>
      <c r="Q93">
        <f t="shared" si="29"/>
        <v>1.0080626138163369</v>
      </c>
      <c r="R93" s="12">
        <f t="shared" si="30"/>
        <v>0.80626138163368832</v>
      </c>
      <c r="S93" s="19">
        <f t="shared" si="20"/>
        <v>0.83538682728420544</v>
      </c>
      <c r="T93" s="19">
        <f t="shared" si="21"/>
        <v>1.2434394595319138</v>
      </c>
      <c r="W93" s="20">
        <v>3.4</v>
      </c>
      <c r="X93" s="21">
        <v>5.0061999999999998</v>
      </c>
      <c r="Y93" s="25">
        <v>5.9</v>
      </c>
    </row>
    <row r="94" spans="1:25" x14ac:dyDescent="0.3">
      <c r="A94">
        <f t="shared" si="22"/>
        <v>92</v>
      </c>
      <c r="B94" s="9">
        <v>44333</v>
      </c>
      <c r="C94" s="9">
        <f t="shared" si="31"/>
        <v>44562</v>
      </c>
      <c r="D94" s="10">
        <f t="shared" si="31"/>
        <v>2.8325</v>
      </c>
      <c r="E94" s="11">
        <f>TRUNC(1000/((1+D94/100)^(NETWORKDAYS($B94,C94-1,Feriados!$A$1:$A$936)/252)),6)</f>
        <v>982.42218700000001</v>
      </c>
      <c r="F94">
        <f t="shared" si="17"/>
        <v>1.1084447260101271E-4</v>
      </c>
      <c r="G94">
        <f t="shared" si="24"/>
        <v>1.0101373278958918</v>
      </c>
      <c r="H94" s="12">
        <f t="shared" si="25"/>
        <v>1.0137327895891834</v>
      </c>
      <c r="I94" s="24">
        <v>4.9954000000000001</v>
      </c>
      <c r="J94" s="16">
        <f>TRUNC(1000/((1+I94/100)^(NETWORKDAYS($B94,C94-1,Feriados!$A$1:$A$936)/252)),6)</f>
        <v>969.52398400000004</v>
      </c>
      <c r="K94">
        <f t="shared" si="18"/>
        <v>2.5918504015565169E-4</v>
      </c>
      <c r="L94">
        <f t="shared" si="26"/>
        <v>0.99687525331585269</v>
      </c>
      <c r="M94" s="12">
        <f t="shared" si="27"/>
        <v>-0.31247466841473059</v>
      </c>
      <c r="N94" s="25">
        <v>3.4</v>
      </c>
      <c r="O94">
        <f t="shared" si="28"/>
        <v>1.0081963701011787</v>
      </c>
      <c r="P94">
        <f t="shared" si="19"/>
        <v>1.3268648495490254E-4</v>
      </c>
      <c r="Q94">
        <f t="shared" si="29"/>
        <v>1.0081963701011787</v>
      </c>
      <c r="R94" s="12">
        <f t="shared" si="30"/>
        <v>0.81963701011786849</v>
      </c>
      <c r="S94" s="19">
        <f t="shared" si="20"/>
        <v>0.83538630659095769</v>
      </c>
      <c r="T94" s="19">
        <f t="shared" si="21"/>
        <v>1.2368069975798224</v>
      </c>
      <c r="W94" s="20">
        <v>3.4</v>
      </c>
      <c r="X94" s="21">
        <v>4.9954000000000001</v>
      </c>
      <c r="Y94" s="25">
        <v>5.9</v>
      </c>
    </row>
    <row r="95" spans="1:25" x14ac:dyDescent="0.3">
      <c r="A95">
        <f t="shared" si="22"/>
        <v>93</v>
      </c>
      <c r="B95" s="9">
        <v>44334</v>
      </c>
      <c r="C95" s="9">
        <f t="shared" si="31"/>
        <v>44562</v>
      </c>
      <c r="D95" s="10">
        <f t="shared" si="31"/>
        <v>2.8325</v>
      </c>
      <c r="E95" s="11">
        <f>TRUNC(1000/((1+D95/100)^(NETWORKDAYS($B95,C95-1,Feriados!$A$1:$A$936)/252)),6)</f>
        <v>982.53108299999997</v>
      </c>
      <c r="F95">
        <f t="shared" si="17"/>
        <v>1.1084440217357105E-4</v>
      </c>
      <c r="G95">
        <f t="shared" si="24"/>
        <v>1.0102492959641156</v>
      </c>
      <c r="H95" s="12">
        <f t="shared" si="25"/>
        <v>1.0249295964115612</v>
      </c>
      <c r="I95" s="24">
        <v>5.0138999999999996</v>
      </c>
      <c r="J95" s="16">
        <f>TRUNC(1000/((1+I95/100)^(NETWORKDAYS($B95,C95-1,Feriados!$A$1:$A$936)/252)),6)</f>
        <v>969.60375499999998</v>
      </c>
      <c r="K95">
        <f t="shared" si="18"/>
        <v>8.227852153885884E-5</v>
      </c>
      <c r="L95">
        <f t="shared" si="26"/>
        <v>0.99695727473785423</v>
      </c>
      <c r="M95" s="12">
        <f t="shared" si="27"/>
        <v>-0.30427252621457734</v>
      </c>
      <c r="N95" s="25">
        <v>3.4</v>
      </c>
      <c r="O95">
        <f t="shared" si="28"/>
        <v>1.0083301441336716</v>
      </c>
      <c r="P95">
        <f t="shared" si="19"/>
        <v>1.3268648495490254E-4</v>
      </c>
      <c r="Q95">
        <f t="shared" si="29"/>
        <v>1.0083301441336716</v>
      </c>
      <c r="R95" s="12">
        <f t="shared" si="30"/>
        <v>0.83301441336716131</v>
      </c>
      <c r="S95" s="19">
        <f t="shared" si="20"/>
        <v>0.83538577581013496</v>
      </c>
      <c r="T95" s="19">
        <f t="shared" si="21"/>
        <v>1.2303863894367106</v>
      </c>
      <c r="W95" s="20">
        <v>3.4</v>
      </c>
      <c r="X95" s="21">
        <v>5.0138999999999996</v>
      </c>
      <c r="Y95" s="25">
        <v>5.9</v>
      </c>
    </row>
    <row r="96" spans="1:25" x14ac:dyDescent="0.3">
      <c r="A96">
        <f t="shared" si="22"/>
        <v>94</v>
      </c>
      <c r="B96" s="9">
        <v>44335</v>
      </c>
      <c r="C96" s="9">
        <f t="shared" si="31"/>
        <v>44562</v>
      </c>
      <c r="D96" s="10">
        <f t="shared" si="31"/>
        <v>2.8325</v>
      </c>
      <c r="E96" s="11">
        <f>TRUNC(1000/((1+D96/100)^(NETWORKDAYS($B96,C96-1,Feriados!$A$1:$A$936)/252)),6)</f>
        <v>982.63999200000001</v>
      </c>
      <c r="F96">
        <f t="shared" si="17"/>
        <v>1.1084534818728287E-4</v>
      </c>
      <c r="G96">
        <f t="shared" si="24"/>
        <v>1.0103612773990827</v>
      </c>
      <c r="H96" s="12">
        <f t="shared" si="25"/>
        <v>1.0361277399082658</v>
      </c>
      <c r="I96" s="24">
        <v>5.0487000000000002</v>
      </c>
      <c r="J96" s="16">
        <f>TRUNC(1000/((1+I96/100)^(NETWORKDAYS($B96,C96-1,Feriados!$A$1:$A$936)/252)),6)</f>
        <v>969.59056699999996</v>
      </c>
      <c r="K96">
        <f t="shared" si="18"/>
        <v>-1.360143247386425E-5</v>
      </c>
      <c r="L96">
        <f t="shared" si="26"/>
        <v>0.99694371469080256</v>
      </c>
      <c r="M96" s="12">
        <f t="shared" si="27"/>
        <v>-0.30562853091974373</v>
      </c>
      <c r="N96" s="25">
        <v>3.4</v>
      </c>
      <c r="O96">
        <f t="shared" si="28"/>
        <v>1.0084639359161707</v>
      </c>
      <c r="P96">
        <f t="shared" si="19"/>
        <v>1.3268648495490254E-4</v>
      </c>
      <c r="Q96">
        <f t="shared" si="29"/>
        <v>1.0084639359161707</v>
      </c>
      <c r="R96" s="12">
        <f t="shared" si="30"/>
        <v>0.84639359161706729</v>
      </c>
      <c r="S96" s="19">
        <f t="shared" si="20"/>
        <v>0.83539290550169421</v>
      </c>
      <c r="T96" s="19">
        <f t="shared" si="21"/>
        <v>1.2241677514697438</v>
      </c>
      <c r="W96" s="20">
        <v>3.4</v>
      </c>
      <c r="X96" s="21">
        <v>5.0487000000000002</v>
      </c>
      <c r="Y96" s="25">
        <v>5.9</v>
      </c>
    </row>
    <row r="97" spans="1:25" x14ac:dyDescent="0.3">
      <c r="A97">
        <f t="shared" si="22"/>
        <v>95</v>
      </c>
      <c r="B97" s="9">
        <v>44336</v>
      </c>
      <c r="C97" s="9">
        <f t="shared" si="31"/>
        <v>44562</v>
      </c>
      <c r="D97" s="10">
        <f t="shared" si="31"/>
        <v>2.8325</v>
      </c>
      <c r="E97" s="11">
        <f>TRUNC(1000/((1+D97/100)^(NETWORKDAYS($B97,C97-1,Feriados!$A$1:$A$936)/252)),6)</f>
        <v>982.74891200000002</v>
      </c>
      <c r="F97">
        <f t="shared" si="17"/>
        <v>1.1084425719154467E-4</v>
      </c>
      <c r="G97">
        <f t="shared" si="24"/>
        <v>1.010473270144371</v>
      </c>
      <c r="H97" s="12">
        <f t="shared" si="25"/>
        <v>1.047327014437105</v>
      </c>
      <c r="I97" s="24">
        <v>5.04</v>
      </c>
      <c r="J97" s="16">
        <f>TRUNC(1000/((1+I97/100)^(NETWORKDAYS($B97,C97-1,Feriados!$A$1:$A$936)/252)),6)</f>
        <v>969.83013500000004</v>
      </c>
      <c r="K97">
        <f t="shared" si="18"/>
        <v>2.4708161171704823E-4</v>
      </c>
      <c r="L97">
        <f t="shared" si="26"/>
        <v>0.9971900411506196</v>
      </c>
      <c r="M97" s="12">
        <f t="shared" si="27"/>
        <v>-0.28099588493804006</v>
      </c>
      <c r="N97" s="25">
        <v>3.4</v>
      </c>
      <c r="O97">
        <f t="shared" si="28"/>
        <v>1.0085977454510311</v>
      </c>
      <c r="P97">
        <f t="shared" si="19"/>
        <v>1.3268648495490254E-4</v>
      </c>
      <c r="Q97">
        <f t="shared" si="29"/>
        <v>1.0085977454510311</v>
      </c>
      <c r="R97" s="12">
        <f t="shared" si="30"/>
        <v>0.85977454510310913</v>
      </c>
      <c r="S97" s="19">
        <f t="shared" si="20"/>
        <v>0.83538468314401726</v>
      </c>
      <c r="T97" s="19">
        <f t="shared" si="21"/>
        <v>1.2181414539453519</v>
      </c>
      <c r="W97" s="20">
        <v>3.4</v>
      </c>
      <c r="X97" s="21">
        <v>5.04</v>
      </c>
      <c r="Y97" s="25">
        <v>5.9</v>
      </c>
    </row>
    <row r="98" spans="1:25" x14ac:dyDescent="0.3">
      <c r="A98">
        <f t="shared" si="22"/>
        <v>96</v>
      </c>
      <c r="B98" s="9">
        <v>44337</v>
      </c>
      <c r="C98" s="9">
        <f t="shared" si="31"/>
        <v>44562</v>
      </c>
      <c r="D98" s="10">
        <f t="shared" si="31"/>
        <v>2.8325</v>
      </c>
      <c r="E98" s="11">
        <f>TRUNC(1000/((1+D98/100)^(NETWORKDAYS($B98,C98-1,Feriados!$A$1:$A$936)/252)),6)</f>
        <v>982.857844</v>
      </c>
      <c r="F98">
        <f t="shared" si="17"/>
        <v>1.1084418275086882E-4</v>
      </c>
      <c r="G98">
        <f t="shared" si="24"/>
        <v>1.0105852752281919</v>
      </c>
      <c r="H98" s="12">
        <f t="shared" si="25"/>
        <v>1.0585275228191859</v>
      </c>
      <c r="I98" s="24">
        <v>5.0533999999999999</v>
      </c>
      <c r="J98" s="16">
        <f>TRUNC(1000/((1+I98/100)^(NETWORKDAYS($B98,C98-1,Feriados!$A$1:$A$936)/252)),6)</f>
        <v>969.94279300000005</v>
      </c>
      <c r="K98">
        <f t="shared" si="18"/>
        <v>1.1616261026992092E-4</v>
      </c>
      <c r="L98">
        <f t="shared" si="26"/>
        <v>0.99730587734873477</v>
      </c>
      <c r="M98" s="12">
        <f t="shared" si="27"/>
        <v>-0.26941226512652294</v>
      </c>
      <c r="N98" s="25">
        <v>3.4</v>
      </c>
      <c r="O98">
        <f t="shared" si="28"/>
        <v>1.0087315727406083</v>
      </c>
      <c r="P98">
        <f t="shared" si="19"/>
        <v>1.3268648495490254E-4</v>
      </c>
      <c r="Q98">
        <f t="shared" si="29"/>
        <v>1.0087315727406083</v>
      </c>
      <c r="R98" s="12">
        <f t="shared" si="30"/>
        <v>0.87315727406083177</v>
      </c>
      <c r="S98" s="19">
        <f t="shared" si="20"/>
        <v>0.83538412211720381</v>
      </c>
      <c r="T98" s="19">
        <f t="shared" si="21"/>
        <v>1.2122988083191983</v>
      </c>
      <c r="W98" s="20">
        <v>3.4</v>
      </c>
      <c r="X98" s="21">
        <v>5.0533999999999999</v>
      </c>
      <c r="Y98" s="25">
        <v>5.9</v>
      </c>
    </row>
    <row r="99" spans="1:25" x14ac:dyDescent="0.3">
      <c r="A99">
        <f t="shared" si="22"/>
        <v>97</v>
      </c>
      <c r="B99" s="9">
        <v>44340</v>
      </c>
      <c r="C99" s="9">
        <f t="shared" si="31"/>
        <v>44562</v>
      </c>
      <c r="D99" s="10">
        <f t="shared" si="31"/>
        <v>2.8325</v>
      </c>
      <c r="E99" s="11">
        <f>TRUNC(1000/((1+D99/100)^(NETWORKDAYS($B99,C99-1,Feriados!$A$1:$A$936)/252)),6)</f>
        <v>982.96678899999995</v>
      </c>
      <c r="F99">
        <f t="shared" si="17"/>
        <v>1.1084512441450478E-4</v>
      </c>
      <c r="G99">
        <f t="shared" si="24"/>
        <v>1.0106972936787559</v>
      </c>
      <c r="H99" s="12">
        <f t="shared" si="25"/>
        <v>1.0697293678755937</v>
      </c>
      <c r="I99" s="24">
        <v>5.0933000000000002</v>
      </c>
      <c r="J99" s="16">
        <f>TRUNC(1000/((1+I99/100)^(NETWORKDAYS($B99,C99-1,Feriados!$A$1:$A$936)/252)),6)</f>
        <v>969.90599699999996</v>
      </c>
      <c r="K99">
        <f t="shared" si="18"/>
        <v>-3.7936257958337549E-5</v>
      </c>
      <c r="L99">
        <f t="shared" si="26"/>
        <v>0.99726804329570828</v>
      </c>
      <c r="M99" s="12">
        <f t="shared" si="27"/>
        <v>-0.27319567042917159</v>
      </c>
      <c r="N99" s="25">
        <v>3.4</v>
      </c>
      <c r="O99">
        <f t="shared" si="28"/>
        <v>1.0088654177872582</v>
      </c>
      <c r="P99">
        <f t="shared" si="19"/>
        <v>1.3268648495490254E-4</v>
      </c>
      <c r="Q99">
        <f t="shared" si="29"/>
        <v>1.0088654177872582</v>
      </c>
      <c r="R99" s="12">
        <f t="shared" si="30"/>
        <v>0.88654177872582451</v>
      </c>
      <c r="S99" s="19">
        <f t="shared" si="20"/>
        <v>0.83539121902414404</v>
      </c>
      <c r="T99" s="19">
        <f t="shared" si="21"/>
        <v>1.2066316484408148</v>
      </c>
      <c r="W99" s="20">
        <v>3.4</v>
      </c>
      <c r="X99" s="21">
        <v>5.0933000000000002</v>
      </c>
      <c r="Y99" s="25">
        <v>5.9</v>
      </c>
    </row>
    <row r="100" spans="1:25" x14ac:dyDescent="0.3">
      <c r="A100">
        <f t="shared" si="22"/>
        <v>98</v>
      </c>
      <c r="B100" s="9">
        <v>44341</v>
      </c>
      <c r="C100" s="9">
        <f t="shared" si="31"/>
        <v>44562</v>
      </c>
      <c r="D100" s="10">
        <f t="shared" si="31"/>
        <v>2.8325</v>
      </c>
      <c r="E100" s="11">
        <f>TRUNC(1000/((1+D100/100)^(NETWORKDAYS($B100,C100-1,Feriados!$A$1:$A$936)/252)),6)</f>
        <v>983.07574499999998</v>
      </c>
      <c r="F100">
        <f t="shared" si="17"/>
        <v>1.1084402974681495E-4</v>
      </c>
      <c r="G100">
        <f t="shared" si="24"/>
        <v>1.0108093234396416</v>
      </c>
      <c r="H100" s="12">
        <f t="shared" si="25"/>
        <v>1.0809323439641583</v>
      </c>
      <c r="I100" s="24">
        <v>5.0462999999999996</v>
      </c>
      <c r="J100" s="16">
        <f>TRUNC(1000/((1+I100/100)^(NETWORKDAYS($B100,C100-1,Feriados!$A$1:$A$936)/252)),6)</f>
        <v>970.36244399999998</v>
      </c>
      <c r="K100">
        <f t="shared" si="18"/>
        <v>4.7060952444044624E-4</v>
      </c>
      <c r="L100">
        <f t="shared" si="26"/>
        <v>0.99773736713530337</v>
      </c>
      <c r="M100" s="12">
        <f t="shared" si="27"/>
        <v>-0.22626328646966343</v>
      </c>
      <c r="N100" s="25">
        <v>3.4</v>
      </c>
      <c r="O100">
        <f t="shared" si="28"/>
        <v>1.008999280593337</v>
      </c>
      <c r="P100">
        <f t="shared" si="19"/>
        <v>1.3268648495490254E-4</v>
      </c>
      <c r="Q100">
        <f t="shared" si="29"/>
        <v>1.008999280593337</v>
      </c>
      <c r="R100" s="12">
        <f t="shared" si="30"/>
        <v>0.8999280593336989</v>
      </c>
      <c r="S100" s="19">
        <f t="shared" si="20"/>
        <v>0.8353829689925738</v>
      </c>
      <c r="T100" s="19">
        <f t="shared" si="21"/>
        <v>1.2011319491076584</v>
      </c>
      <c r="W100" s="20">
        <v>3.4</v>
      </c>
      <c r="X100" s="21">
        <v>5.0462999999999996</v>
      </c>
      <c r="Y100" s="25">
        <v>5.9</v>
      </c>
    </row>
    <row r="101" spans="1:25" x14ac:dyDescent="0.3">
      <c r="A101">
        <f t="shared" si="22"/>
        <v>99</v>
      </c>
      <c r="B101" s="9">
        <v>44342</v>
      </c>
      <c r="C101" s="9">
        <f t="shared" ref="C101:D116" si="32">+C100</f>
        <v>44562</v>
      </c>
      <c r="D101" s="10">
        <f t="shared" si="32"/>
        <v>2.8325</v>
      </c>
      <c r="E101" s="11">
        <f>TRUNC(1000/((1+D101/100)^(NETWORKDAYS($B101,C101-1,Feriados!$A$1:$A$936)/252)),6)</f>
        <v>983.18471399999999</v>
      </c>
      <c r="F101">
        <f t="shared" si="17"/>
        <v>1.1084496851254677E-4</v>
      </c>
      <c r="G101">
        <f t="shared" si="24"/>
        <v>1.0109213665672705</v>
      </c>
      <c r="H101" s="12">
        <f t="shared" si="25"/>
        <v>1.0921366567270496</v>
      </c>
      <c r="I101" s="24">
        <v>5.0350000000000001</v>
      </c>
      <c r="J101" s="16">
        <f>TRUNC(1000/((1+I101/100)^(NETWORKDAYS($B101,C101-1,Feriados!$A$1:$A$936)/252)),6)</f>
        <v>970.61542699999995</v>
      </c>
      <c r="K101">
        <f t="shared" si="18"/>
        <v>2.6070980133674482E-4</v>
      </c>
      <c r="L101">
        <f t="shared" si="26"/>
        <v>0.99799748704607549</v>
      </c>
      <c r="M101" s="12">
        <f t="shared" si="27"/>
        <v>-0.20025129539245068</v>
      </c>
      <c r="N101" s="25">
        <v>3.4</v>
      </c>
      <c r="O101">
        <f t="shared" si="28"/>
        <v>1.0091331611612009</v>
      </c>
      <c r="P101">
        <f t="shared" si="19"/>
        <v>1.3268648495490254E-4</v>
      </c>
      <c r="Q101">
        <f t="shared" si="29"/>
        <v>1.0091331611612009</v>
      </c>
      <c r="R101" s="12">
        <f t="shared" si="30"/>
        <v>0.91331611612008867</v>
      </c>
      <c r="S101" s="19">
        <f t="shared" si="20"/>
        <v>0.83539004405927808</v>
      </c>
      <c r="T101" s="19">
        <f t="shared" si="21"/>
        <v>1.1957926039525273</v>
      </c>
      <c r="W101" s="20">
        <v>3.4</v>
      </c>
      <c r="X101" s="21">
        <v>5.0350000000000001</v>
      </c>
      <c r="Y101" s="25">
        <v>5.9</v>
      </c>
    </row>
    <row r="102" spans="1:25" x14ac:dyDescent="0.3">
      <c r="A102">
        <f t="shared" si="22"/>
        <v>100</v>
      </c>
      <c r="B102" s="9">
        <v>44343</v>
      </c>
      <c r="C102" s="9">
        <f t="shared" si="32"/>
        <v>44562</v>
      </c>
      <c r="D102" s="10">
        <f t="shared" si="32"/>
        <v>2.8325</v>
      </c>
      <c r="E102" s="11">
        <f>TRUNC(1000/((1+D102/100)^(NETWORKDAYS($B102,C102-1,Feriados!$A$1:$A$936)/252)),6)</f>
        <v>983.29369399999996</v>
      </c>
      <c r="F102">
        <f t="shared" si="17"/>
        <v>1.1084387139881358E-4</v>
      </c>
      <c r="G102">
        <f t="shared" si="24"/>
        <v>1.0110334210052205</v>
      </c>
      <c r="H102" s="12">
        <f t="shared" si="25"/>
        <v>1.1033421005220534</v>
      </c>
      <c r="I102" s="24">
        <v>5.04</v>
      </c>
      <c r="J102" s="16">
        <f>TRUNC(1000/((1+I102/100)^(NETWORKDAYS($B102,C102-1,Feriados!$A$1:$A$936)/252)),6)</f>
        <v>970.77677800000004</v>
      </c>
      <c r="K102">
        <f t="shared" si="18"/>
        <v>1.6623576703156395E-4</v>
      </c>
      <c r="L102">
        <f t="shared" si="26"/>
        <v>0.99816338992383014</v>
      </c>
      <c r="M102" s="12">
        <f t="shared" si="27"/>
        <v>-0.18366100761698645</v>
      </c>
      <c r="N102" s="25">
        <v>3.4</v>
      </c>
      <c r="O102">
        <f t="shared" si="28"/>
        <v>1.0092670594932067</v>
      </c>
      <c r="P102">
        <f t="shared" si="19"/>
        <v>1.3268648495490254E-4</v>
      </c>
      <c r="Q102">
        <f t="shared" si="29"/>
        <v>1.0092670594932067</v>
      </c>
      <c r="R102" s="12">
        <f t="shared" si="30"/>
        <v>0.92670594932067196</v>
      </c>
      <c r="S102" s="19">
        <f t="shared" si="20"/>
        <v>0.83538177559294879</v>
      </c>
      <c r="T102" s="19">
        <f t="shared" si="21"/>
        <v>1.1906064715898994</v>
      </c>
      <c r="W102" s="20">
        <v>3.4</v>
      </c>
      <c r="X102" s="21">
        <v>5.04</v>
      </c>
      <c r="Y102" s="25">
        <v>5.9</v>
      </c>
    </row>
    <row r="103" spans="1:25" x14ac:dyDescent="0.3">
      <c r="A103">
        <f t="shared" si="22"/>
        <v>101</v>
      </c>
      <c r="B103" s="9">
        <v>44344</v>
      </c>
      <c r="C103" s="9">
        <f t="shared" si="32"/>
        <v>44562</v>
      </c>
      <c r="D103" s="10">
        <f t="shared" si="32"/>
        <v>2.8325</v>
      </c>
      <c r="E103" s="11">
        <f>TRUNC(1000/((1+D103/100)^(NETWORKDAYS($B103,C103-1,Feriados!$A$1:$A$936)/252)),6)</f>
        <v>983.40268700000001</v>
      </c>
      <c r="F103">
        <f t="shared" si="17"/>
        <v>1.108448072688617E-4</v>
      </c>
      <c r="G103">
        <f t="shared" si="24"/>
        <v>1.0111454888099143</v>
      </c>
      <c r="H103" s="12">
        <f t="shared" si="25"/>
        <v>1.1145488809914283</v>
      </c>
      <c r="I103" s="24">
        <v>5.0810000000000004</v>
      </c>
      <c r="J103" s="16">
        <f>TRUNC(1000/((1+I103/100)^(NETWORKDAYS($B103,C103-1,Feriados!$A$1:$A$936)/252)),6)</f>
        <v>970.739193</v>
      </c>
      <c r="K103">
        <f t="shared" si="18"/>
        <v>-3.8716418492734661E-5</v>
      </c>
      <c r="L103">
        <f t="shared" si="26"/>
        <v>0.99812474461230172</v>
      </c>
      <c r="M103" s="12">
        <f t="shared" si="27"/>
        <v>-0.18752553876982825</v>
      </c>
      <c r="N103" s="25">
        <v>3.4</v>
      </c>
      <c r="O103">
        <f t="shared" si="28"/>
        <v>1.0094009755917117</v>
      </c>
      <c r="P103">
        <f t="shared" si="19"/>
        <v>1.3268648495490254E-4</v>
      </c>
      <c r="Q103">
        <f t="shared" si="29"/>
        <v>1.0094009755917117</v>
      </c>
      <c r="R103" s="12">
        <f t="shared" si="30"/>
        <v>0.94009755917117133</v>
      </c>
      <c r="S103" s="19">
        <f t="shared" si="20"/>
        <v>0.83538882883615173</v>
      </c>
      <c r="T103" s="19">
        <f t="shared" si="21"/>
        <v>1.185567253226421</v>
      </c>
      <c r="W103" s="20">
        <v>3.4</v>
      </c>
      <c r="X103" s="21">
        <v>5.0810000000000004</v>
      </c>
      <c r="Y103" s="25">
        <v>5.9</v>
      </c>
    </row>
    <row r="104" spans="1:25" x14ac:dyDescent="0.3">
      <c r="A104">
        <f t="shared" si="22"/>
        <v>102</v>
      </c>
      <c r="B104" s="9">
        <v>44347</v>
      </c>
      <c r="C104" s="9">
        <f t="shared" si="32"/>
        <v>44562</v>
      </c>
      <c r="D104" s="10">
        <f t="shared" si="32"/>
        <v>2.8325</v>
      </c>
      <c r="E104" s="11">
        <f>TRUNC(1000/((1+D104/100)^(NETWORKDAYS($B104,C104-1,Feriados!$A$1:$A$936)/252)),6)</f>
        <v>983.51169200000004</v>
      </c>
      <c r="F104">
        <f t="shared" si="17"/>
        <v>1.1084472458833261E-4</v>
      </c>
      <c r="G104">
        <f t="shared" si="24"/>
        <v>1.0112575689531402</v>
      </c>
      <c r="H104" s="12">
        <f t="shared" si="25"/>
        <v>1.1257568953140229</v>
      </c>
      <c r="I104" s="24">
        <v>5.1100000000000003</v>
      </c>
      <c r="J104" s="16">
        <f>TRUNC(1000/((1+I104/100)^(NETWORKDAYS($B104,C104-1,Feriados!$A$1:$A$936)/252)),6)</f>
        <v>970.770667</v>
      </c>
      <c r="K104">
        <f t="shared" si="18"/>
        <v>3.2422714800084407E-5</v>
      </c>
      <c r="L104">
        <f t="shared" si="26"/>
        <v>0.99815710652623124</v>
      </c>
      <c r="M104" s="12">
        <f t="shared" si="27"/>
        <v>-0.18428934737687586</v>
      </c>
      <c r="N104" s="25">
        <v>3.4</v>
      </c>
      <c r="O104">
        <f t="shared" si="28"/>
        <v>1.0095349094590731</v>
      </c>
      <c r="P104">
        <f t="shared" si="19"/>
        <v>1.3268648495490254E-4</v>
      </c>
      <c r="Q104">
        <f t="shared" si="29"/>
        <v>1.0095349094590731</v>
      </c>
      <c r="R104" s="12">
        <f t="shared" si="30"/>
        <v>0.95349094590730932</v>
      </c>
      <c r="S104" s="19">
        <f t="shared" si="20"/>
        <v>0.8353882057091685</v>
      </c>
      <c r="T104" s="19">
        <f t="shared" si="21"/>
        <v>1.1806686787600182</v>
      </c>
      <c r="W104" s="20">
        <v>3.4</v>
      </c>
      <c r="X104" s="21">
        <v>5.1100000000000003</v>
      </c>
      <c r="Y104" s="25">
        <v>5.9</v>
      </c>
    </row>
    <row r="105" spans="1:25" x14ac:dyDescent="0.3">
      <c r="A105">
        <f t="shared" si="22"/>
        <v>103</v>
      </c>
      <c r="B105" s="9">
        <v>44348</v>
      </c>
      <c r="C105" s="9">
        <f t="shared" si="32"/>
        <v>44562</v>
      </c>
      <c r="D105" s="10">
        <f t="shared" si="32"/>
        <v>2.8325</v>
      </c>
      <c r="E105" s="11">
        <f>TRUNC(1000/((1+D105/100)^(NETWORKDAYS($B105,C105-1,Feriados!$A$1:$A$936)/252)),6)</f>
        <v>983.62070800000004</v>
      </c>
      <c r="F105">
        <f t="shared" si="17"/>
        <v>1.1084362380930912E-4</v>
      </c>
      <c r="G105">
        <f t="shared" si="24"/>
        <v>1.0113696604066875</v>
      </c>
      <c r="H105" s="12">
        <f t="shared" si="25"/>
        <v>1.1369660406687521</v>
      </c>
      <c r="I105" s="24">
        <v>5.17</v>
      </c>
      <c r="J105" s="16">
        <f>TRUNC(1000/((1+I105/100)^(NETWORKDAYS($B105,C105-1,Feriados!$A$1:$A$936)/252)),6)</f>
        <v>970.63510599999995</v>
      </c>
      <c r="K105">
        <f t="shared" si="18"/>
        <v>-1.3964266186472507E-4</v>
      </c>
      <c r="L105">
        <f t="shared" si="26"/>
        <v>0.9980177212109167</v>
      </c>
      <c r="M105" s="12">
        <f t="shared" si="27"/>
        <v>-0.19822787890833027</v>
      </c>
      <c r="N105" s="25">
        <v>3.4</v>
      </c>
      <c r="O105">
        <f t="shared" si="28"/>
        <v>1.0096688610976485</v>
      </c>
      <c r="P105">
        <f t="shared" si="19"/>
        <v>1.3268648495490254E-4</v>
      </c>
      <c r="Q105">
        <f t="shared" si="29"/>
        <v>1.0096688610976485</v>
      </c>
      <c r="R105" s="12">
        <f t="shared" si="30"/>
        <v>0.9668861097648529</v>
      </c>
      <c r="S105" s="19">
        <f t="shared" si="20"/>
        <v>0.83537990961914954</v>
      </c>
      <c r="T105" s="19">
        <f t="shared" si="21"/>
        <v>1.1759048239355332</v>
      </c>
      <c r="W105" s="20">
        <v>3.4</v>
      </c>
      <c r="X105" s="21">
        <v>5.17</v>
      </c>
      <c r="Y105" s="25">
        <v>5.9</v>
      </c>
    </row>
    <row r="106" spans="1:25" x14ac:dyDescent="0.3">
      <c r="A106">
        <f t="shared" si="22"/>
        <v>104</v>
      </c>
      <c r="B106" s="9">
        <v>44349</v>
      </c>
      <c r="C106" s="9">
        <f t="shared" si="32"/>
        <v>44562</v>
      </c>
      <c r="D106" s="10">
        <f t="shared" si="32"/>
        <v>2.8325</v>
      </c>
      <c r="E106" s="11">
        <f>TRUNC(1000/((1+D106/100)^(NETWORKDAYS($B106,C106-1,Feriados!$A$1:$A$936)/252)),6)</f>
        <v>983.729737</v>
      </c>
      <c r="F106">
        <f t="shared" si="17"/>
        <v>1.1084455533838522E-4</v>
      </c>
      <c r="G106">
        <f t="shared" si="24"/>
        <v>1.0114817652269781</v>
      </c>
      <c r="H106" s="12">
        <f t="shared" si="25"/>
        <v>1.148176522697808</v>
      </c>
      <c r="I106" s="24">
        <v>5.1571999999999996</v>
      </c>
      <c r="J106" s="16">
        <f>TRUNC(1000/((1+I106/100)^(NETWORKDAYS($B106,C106-1,Feriados!$A$1:$A$936)/252)),6)</f>
        <v>970.898684</v>
      </c>
      <c r="K106">
        <f t="shared" si="18"/>
        <v>2.7155209859075491E-4</v>
      </c>
      <c r="L106">
        <f t="shared" si="26"/>
        <v>0.99828873501754234</v>
      </c>
      <c r="M106" s="12">
        <f t="shared" si="27"/>
        <v>-0.17112649824576609</v>
      </c>
      <c r="N106" s="25">
        <v>3.4</v>
      </c>
      <c r="O106">
        <f t="shared" si="28"/>
        <v>1.0098028305097959</v>
      </c>
      <c r="P106">
        <f t="shared" si="19"/>
        <v>1.3268648495490254E-4</v>
      </c>
      <c r="Q106">
        <f t="shared" si="29"/>
        <v>1.0098028305097959</v>
      </c>
      <c r="R106" s="12">
        <f t="shared" si="30"/>
        <v>0.98028305097959123</v>
      </c>
      <c r="S106" s="19">
        <f t="shared" si="20"/>
        <v>0.83538693014634502</v>
      </c>
      <c r="T106" s="19">
        <f t="shared" si="21"/>
        <v>1.1712704014931623</v>
      </c>
      <c r="W106" s="20">
        <v>3.4</v>
      </c>
      <c r="X106" s="21">
        <v>5.1571999999999996</v>
      </c>
      <c r="Y106" s="25">
        <v>5.9</v>
      </c>
    </row>
    <row r="107" spans="1:25" x14ac:dyDescent="0.3">
      <c r="A107">
        <f t="shared" si="22"/>
        <v>105</v>
      </c>
      <c r="B107" s="9">
        <v>44351</v>
      </c>
      <c r="C107" s="9">
        <f t="shared" si="32"/>
        <v>44562</v>
      </c>
      <c r="D107" s="10">
        <f t="shared" si="32"/>
        <v>2.8325</v>
      </c>
      <c r="E107" s="11">
        <f>TRUNC(1000/((1+D107/100)^(NETWORKDAYS($B107,C107-1,Feriados!$A$1:$A$936)/252)),6)</f>
        <v>983.83877800000005</v>
      </c>
      <c r="F107">
        <f t="shared" si="17"/>
        <v>1.1084446865727848E-4</v>
      </c>
      <c r="G107">
        <f t="shared" si="24"/>
        <v>1.0115938823858013</v>
      </c>
      <c r="H107" s="12">
        <f t="shared" si="25"/>
        <v>1.159388238580128</v>
      </c>
      <c r="I107" s="24">
        <v>5.0964999999999998</v>
      </c>
      <c r="J107" s="16">
        <f>TRUNC(1000/((1+I107/100)^(NETWORKDAYS($B107,C107-1,Feriados!$A$1:$A$936)/252)),6)</f>
        <v>971.419578</v>
      </c>
      <c r="K107">
        <f t="shared" si="18"/>
        <v>5.3650706153396399E-4</v>
      </c>
      <c r="L107">
        <f t="shared" si="26"/>
        <v>0.9988243239733291</v>
      </c>
      <c r="M107" s="12">
        <f t="shared" si="27"/>
        <v>-0.11756760266709021</v>
      </c>
      <c r="N107" s="25">
        <v>3.4</v>
      </c>
      <c r="O107">
        <f t="shared" si="28"/>
        <v>1.0099368176978738</v>
      </c>
      <c r="P107">
        <f t="shared" si="19"/>
        <v>1.3268648495490254E-4</v>
      </c>
      <c r="Q107">
        <f t="shared" si="29"/>
        <v>1.0099368176978738</v>
      </c>
      <c r="R107" s="12">
        <f t="shared" si="30"/>
        <v>0.9936817697873801</v>
      </c>
      <c r="S107" s="19">
        <f t="shared" si="20"/>
        <v>0.83538627686875788</v>
      </c>
      <c r="T107" s="19">
        <f t="shared" si="21"/>
        <v>1.1667600974788985</v>
      </c>
      <c r="W107" s="20">
        <v>3.4</v>
      </c>
      <c r="X107" s="21">
        <v>5.0964999999999998</v>
      </c>
      <c r="Y107" s="25">
        <v>5.9</v>
      </c>
    </row>
    <row r="108" spans="1:25" x14ac:dyDescent="0.3">
      <c r="A108">
        <f t="shared" si="22"/>
        <v>106</v>
      </c>
      <c r="B108" s="9">
        <v>44354</v>
      </c>
      <c r="C108" s="9">
        <f t="shared" si="32"/>
        <v>44562</v>
      </c>
      <c r="D108" s="10">
        <f t="shared" si="32"/>
        <v>2.8325</v>
      </c>
      <c r="E108" s="11">
        <f>TRUNC(1000/((1+D108/100)^(NETWORKDAYS($B108,C108-1,Feriados!$A$1:$A$936)/252)),6)</f>
        <v>983.94783199999995</v>
      </c>
      <c r="F108">
        <f t="shared" si="17"/>
        <v>1.1084539706951446E-4</v>
      </c>
      <c r="G108">
        <f t="shared" si="24"/>
        <v>1.0117060129113675</v>
      </c>
      <c r="H108" s="12">
        <f t="shared" si="25"/>
        <v>1.1706012911367525</v>
      </c>
      <c r="I108" s="24">
        <v>5.16</v>
      </c>
      <c r="J108" s="16">
        <f>TRUNC(1000/((1+I108/100)^(NETWORKDAYS($B108,C108-1,Feriados!$A$1:$A$936)/252)),6)</f>
        <v>971.27125999999998</v>
      </c>
      <c r="K108">
        <f t="shared" si="18"/>
        <v>-1.5268170763593769E-4</v>
      </c>
      <c r="L108">
        <f t="shared" si="26"/>
        <v>0.99867182176991653</v>
      </c>
      <c r="M108" s="12">
        <f t="shared" si="27"/>
        <v>-0.13281782300834655</v>
      </c>
      <c r="N108" s="25">
        <v>3.4</v>
      </c>
      <c r="O108">
        <f t="shared" si="28"/>
        <v>1.0100708226642408</v>
      </c>
      <c r="P108">
        <f t="shared" si="19"/>
        <v>1.3268648495490254E-4</v>
      </c>
      <c r="Q108">
        <f t="shared" si="29"/>
        <v>1.0100708226642408</v>
      </c>
      <c r="R108" s="12">
        <f t="shared" si="30"/>
        <v>1.0070822664240753</v>
      </c>
      <c r="S108" s="19">
        <f t="shared" si="20"/>
        <v>0.83539327390569262</v>
      </c>
      <c r="T108" s="19">
        <f t="shared" si="21"/>
        <v>1.1623690836035638</v>
      </c>
      <c r="W108" s="20">
        <v>3.4</v>
      </c>
      <c r="X108" s="21">
        <v>5.16</v>
      </c>
      <c r="Y108" s="25">
        <v>5.9</v>
      </c>
    </row>
    <row r="109" spans="1:25" x14ac:dyDescent="0.3">
      <c r="A109">
        <f t="shared" si="22"/>
        <v>107</v>
      </c>
      <c r="B109" s="9">
        <v>44355</v>
      </c>
      <c r="C109" s="9">
        <f t="shared" si="32"/>
        <v>44562</v>
      </c>
      <c r="D109" s="10">
        <f t="shared" si="32"/>
        <v>2.8325</v>
      </c>
      <c r="E109" s="11">
        <f>TRUNC(1000/((1+D109/100)^(NETWORKDAYS($B109,C109-1,Feriados!$A$1:$A$936)/252)),6)</f>
        <v>984.05689700000005</v>
      </c>
      <c r="F109">
        <f t="shared" si="17"/>
        <v>1.1084429118413119E-4</v>
      </c>
      <c r="G109">
        <f t="shared" si="24"/>
        <v>1.0118181547472553</v>
      </c>
      <c r="H109" s="12">
        <f t="shared" si="25"/>
        <v>1.1818154747255338</v>
      </c>
      <c r="I109" s="24">
        <v>5.1748000000000003</v>
      </c>
      <c r="J109" s="16">
        <f>TRUNC(1000/((1+I109/100)^(NETWORKDAYS($B109,C109-1,Feriados!$A$1:$A$936)/252)),6)</f>
        <v>971.38653699999998</v>
      </c>
      <c r="K109">
        <f t="shared" si="18"/>
        <v>1.1868671991788204E-4</v>
      </c>
      <c r="L109">
        <f t="shared" si="26"/>
        <v>0.99879035085271684</v>
      </c>
      <c r="M109" s="12">
        <f t="shared" si="27"/>
        <v>-0.1209649147283165</v>
      </c>
      <c r="N109" s="25">
        <v>3.4</v>
      </c>
      <c r="O109">
        <f t="shared" si="28"/>
        <v>1.0102048454112555</v>
      </c>
      <c r="P109">
        <f t="shared" si="19"/>
        <v>1.3268648495490254E-4</v>
      </c>
      <c r="Q109">
        <f t="shared" si="29"/>
        <v>1.0102048454112555</v>
      </c>
      <c r="R109" s="12">
        <f t="shared" si="30"/>
        <v>1.0204845411255548</v>
      </c>
      <c r="S109" s="19">
        <f t="shared" si="20"/>
        <v>0.83538493933127356</v>
      </c>
      <c r="T109" s="19">
        <f t="shared" si="21"/>
        <v>1.1580924816578184</v>
      </c>
      <c r="W109" s="20">
        <v>3.4</v>
      </c>
      <c r="X109" s="21">
        <v>5.1748000000000003</v>
      </c>
      <c r="Y109" s="25">
        <v>5.9</v>
      </c>
    </row>
    <row r="110" spans="1:25" x14ac:dyDescent="0.3">
      <c r="A110">
        <f t="shared" si="22"/>
        <v>108</v>
      </c>
      <c r="B110" s="9">
        <v>44356</v>
      </c>
      <c r="C110" s="9">
        <f t="shared" si="32"/>
        <v>44562</v>
      </c>
      <c r="D110" s="10">
        <f t="shared" si="32"/>
        <v>2.8325</v>
      </c>
      <c r="E110" s="11">
        <f>TRUNC(1000/((1+D110/100)^(NETWORKDAYS($B110,C110-1,Feriados!$A$1:$A$936)/252)),6)</f>
        <v>984.16597400000001</v>
      </c>
      <c r="F110">
        <f t="shared" si="17"/>
        <v>1.1084420050555543E-4</v>
      </c>
      <c r="G110">
        <f t="shared" si="24"/>
        <v>1.0119303089216753</v>
      </c>
      <c r="H110" s="12">
        <f t="shared" si="25"/>
        <v>1.1930308921675348</v>
      </c>
      <c r="I110" s="24">
        <v>5.27</v>
      </c>
      <c r="J110" s="16">
        <f>TRUNC(1000/((1+I110/100)^(NETWORKDAYS($B110,C110-1,Feriados!$A$1:$A$936)/252)),6)</f>
        <v>971.07886299999996</v>
      </c>
      <c r="K110">
        <f t="shared" si="18"/>
        <v>-3.1673694073441894E-4</v>
      </c>
      <c r="L110">
        <f t="shared" si="26"/>
        <v>0.99847399705255269</v>
      </c>
      <c r="M110" s="12">
        <f t="shared" si="27"/>
        <v>-0.15260029474473136</v>
      </c>
      <c r="N110" s="25">
        <v>3.4</v>
      </c>
      <c r="O110">
        <f t="shared" si="28"/>
        <v>1.0103388859412776</v>
      </c>
      <c r="P110">
        <f t="shared" si="19"/>
        <v>1.3268648495490254E-4</v>
      </c>
      <c r="Q110">
        <f t="shared" si="29"/>
        <v>1.0103388859412776</v>
      </c>
      <c r="R110" s="12">
        <f t="shared" si="30"/>
        <v>1.0338885941277631</v>
      </c>
      <c r="S110" s="19">
        <f t="shared" si="20"/>
        <v>0.83538425592651089</v>
      </c>
      <c r="T110" s="19">
        <f t="shared" si="21"/>
        <v>1.1539259635357826</v>
      </c>
      <c r="W110" s="20">
        <v>3.4</v>
      </c>
      <c r="X110" s="21">
        <v>5.27</v>
      </c>
      <c r="Y110" s="25">
        <v>5.9</v>
      </c>
    </row>
    <row r="111" spans="1:25" x14ac:dyDescent="0.3">
      <c r="A111">
        <f t="shared" si="22"/>
        <v>109</v>
      </c>
      <c r="B111" s="9">
        <v>44357</v>
      </c>
      <c r="C111" s="9">
        <f t="shared" si="32"/>
        <v>44562</v>
      </c>
      <c r="D111" s="10">
        <f t="shared" si="32"/>
        <v>2.8325</v>
      </c>
      <c r="E111" s="11">
        <f>TRUNC(1000/((1+D111/100)^(NETWORKDAYS($B111,C111-1,Feriados!$A$1:$A$936)/252)),6)</f>
        <v>984.27506300000005</v>
      </c>
      <c r="F111">
        <f t="shared" si="17"/>
        <v>1.1084410849582227E-4</v>
      </c>
      <c r="G111">
        <f t="shared" si="24"/>
        <v>1.0120424754346278</v>
      </c>
      <c r="H111" s="12">
        <f t="shared" si="25"/>
        <v>1.2042475434627775</v>
      </c>
      <c r="I111" s="24">
        <v>5.3514999999999997</v>
      </c>
      <c r="J111" s="16">
        <f>TRUNC(1000/((1+I111/100)^(NETWORKDAYS($B111,C111-1,Feriados!$A$1:$A$936)/252)),6)</f>
        <v>970.85034099999996</v>
      </c>
      <c r="K111">
        <f t="shared" si="18"/>
        <v>-2.3532795193792477E-4</v>
      </c>
      <c r="L111">
        <f t="shared" si="26"/>
        <v>0.99823902821176302</v>
      </c>
      <c r="M111" s="12">
        <f t="shared" si="27"/>
        <v>-0.17609717882369758</v>
      </c>
      <c r="N111" s="25">
        <v>3.4</v>
      </c>
      <c r="O111">
        <f t="shared" si="28"/>
        <v>1.0104729442566664</v>
      </c>
      <c r="P111">
        <f t="shared" si="19"/>
        <v>1.3268648495490254E-4</v>
      </c>
      <c r="Q111">
        <f t="shared" si="29"/>
        <v>1.0104729442566664</v>
      </c>
      <c r="R111" s="12">
        <f t="shared" si="30"/>
        <v>1.047294425666645</v>
      </c>
      <c r="S111" s="19">
        <f t="shared" si="20"/>
        <v>0.83538356248939705</v>
      </c>
      <c r="T111" s="19">
        <f t="shared" si="21"/>
        <v>1.1498653233986476</v>
      </c>
      <c r="W111" s="20">
        <v>3.4</v>
      </c>
      <c r="X111" s="21">
        <v>5.3514999999999997</v>
      </c>
      <c r="Y111" s="25">
        <v>5.9</v>
      </c>
    </row>
    <row r="112" spans="1:25" x14ac:dyDescent="0.3">
      <c r="A112">
        <f t="shared" si="22"/>
        <v>110</v>
      </c>
      <c r="B112" s="9">
        <v>44358</v>
      </c>
      <c r="C112" s="9">
        <f t="shared" si="32"/>
        <v>44562</v>
      </c>
      <c r="D112" s="10">
        <f t="shared" si="32"/>
        <v>2.8325</v>
      </c>
      <c r="E112" s="11">
        <f>TRUNC(1000/((1+D112/100)^(NETWORKDAYS($B112,C112-1,Feriados!$A$1:$A$936)/252)),6)</f>
        <v>984.38416500000005</v>
      </c>
      <c r="F112">
        <f t="shared" si="17"/>
        <v>1.1084503113134581E-4</v>
      </c>
      <c r="G112">
        <f t="shared" si="24"/>
        <v>1.0121546553143235</v>
      </c>
      <c r="H112" s="12">
        <f t="shared" si="25"/>
        <v>1.215465531432347</v>
      </c>
      <c r="I112" s="24">
        <v>5.335</v>
      </c>
      <c r="J112" s="16">
        <f>TRUNC(1000/((1+I112/100)^(NETWORKDAYS($B112,C112-1,Feriados!$A$1:$A$936)/252)),6)</f>
        <v>971.13691500000004</v>
      </c>
      <c r="K112">
        <f t="shared" si="18"/>
        <v>2.9517834819414723E-4</v>
      </c>
      <c r="L112">
        <f t="shared" si="26"/>
        <v>0.9985336867592135</v>
      </c>
      <c r="M112" s="12">
        <f t="shared" si="27"/>
        <v>-0.14663132407864987</v>
      </c>
      <c r="N112" s="25">
        <v>3.4</v>
      </c>
      <c r="O112">
        <f t="shared" si="28"/>
        <v>1.0106070203597819</v>
      </c>
      <c r="P112">
        <f t="shared" si="19"/>
        <v>1.3268648495490254E-4</v>
      </c>
      <c r="Q112">
        <f t="shared" si="29"/>
        <v>1.0106070203597819</v>
      </c>
      <c r="R112" s="12">
        <f t="shared" si="30"/>
        <v>1.0607020359781894</v>
      </c>
      <c r="S112" s="19">
        <f t="shared" si="20"/>
        <v>0.83539051598977698</v>
      </c>
      <c r="T112" s="19">
        <f t="shared" si="21"/>
        <v>1.1459066638930633</v>
      </c>
      <c r="W112" s="20">
        <v>3.4</v>
      </c>
      <c r="X112" s="21">
        <v>5.335</v>
      </c>
      <c r="Y112" s="25">
        <v>5.9</v>
      </c>
    </row>
    <row r="113" spans="1:25" x14ac:dyDescent="0.3">
      <c r="A113">
        <f t="shared" si="22"/>
        <v>111</v>
      </c>
      <c r="B113" s="9">
        <v>44361</v>
      </c>
      <c r="C113" s="9">
        <f t="shared" si="32"/>
        <v>44562</v>
      </c>
      <c r="D113" s="10">
        <f t="shared" si="32"/>
        <v>2.8325</v>
      </c>
      <c r="E113" s="11">
        <f>TRUNC(1000/((1+D113/100)^(NETWORKDAYS($B113,C113-1,Feriados!$A$1:$A$936)/252)),6)</f>
        <v>984.49327800000003</v>
      </c>
      <c r="F113">
        <f t="shared" si="17"/>
        <v>1.1084392037119528E-4</v>
      </c>
      <c r="G113">
        <f t="shared" si="24"/>
        <v>1.0122668465043405</v>
      </c>
      <c r="H113" s="12">
        <f t="shared" si="25"/>
        <v>1.2266846504340512</v>
      </c>
      <c r="I113" s="24">
        <v>5.375</v>
      </c>
      <c r="J113" s="16">
        <f>TRUNC(1000/((1+I113/100)^(NETWORKDAYS($B113,C113-1,Feriados!$A$1:$A$936)/252)),6)</f>
        <v>971.13091199999997</v>
      </c>
      <c r="K113">
        <f t="shared" si="18"/>
        <v>-6.181414697881138E-6</v>
      </c>
      <c r="L113">
        <f t="shared" si="26"/>
        <v>0.99852751440840581</v>
      </c>
      <c r="M113" s="12">
        <f t="shared" si="27"/>
        <v>-0.14724855915941859</v>
      </c>
      <c r="N113" s="25">
        <v>3.4</v>
      </c>
      <c r="O113">
        <f t="shared" si="28"/>
        <v>1.0107411142529841</v>
      </c>
      <c r="P113">
        <f t="shared" si="19"/>
        <v>1.3268648495490254E-4</v>
      </c>
      <c r="Q113">
        <f t="shared" si="29"/>
        <v>1.0107411142529841</v>
      </c>
      <c r="R113" s="12">
        <f t="shared" si="30"/>
        <v>1.0741114252984074</v>
      </c>
      <c r="S113" s="19">
        <f t="shared" si="20"/>
        <v>0.83538214467636918</v>
      </c>
      <c r="T113" s="19">
        <f t="shared" si="21"/>
        <v>1.1420459940580709</v>
      </c>
      <c r="W113" s="20">
        <v>3.4</v>
      </c>
      <c r="X113" s="21">
        <v>5.375</v>
      </c>
      <c r="Y113" s="25">
        <v>5.9</v>
      </c>
    </row>
    <row r="114" spans="1:25" x14ac:dyDescent="0.3">
      <c r="A114">
        <f t="shared" si="22"/>
        <v>112</v>
      </c>
      <c r="B114" s="9">
        <v>44362</v>
      </c>
      <c r="C114" s="9">
        <f t="shared" si="32"/>
        <v>44562</v>
      </c>
      <c r="D114" s="10">
        <f t="shared" si="32"/>
        <v>2.8325</v>
      </c>
      <c r="E114" s="11">
        <f>TRUNC(1000/((1+D114/100)^(NETWORKDAYS($B114,C114-1,Feriados!$A$1:$A$936)/252)),6)</f>
        <v>984.60240399999998</v>
      </c>
      <c r="F114">
        <f t="shared" si="17"/>
        <v>1.1084484012080509E-4</v>
      </c>
      <c r="G114">
        <f t="shared" si="24"/>
        <v>1.0123790510611008</v>
      </c>
      <c r="H114" s="12">
        <f t="shared" si="25"/>
        <v>1.2379051061100821</v>
      </c>
      <c r="I114" s="24">
        <v>5.4249999999999998</v>
      </c>
      <c r="J114" s="16">
        <f>TRUNC(1000/((1+I114/100)^(NETWORKDAYS($B114,C114-1,Feriados!$A$1:$A$936)/252)),6)</f>
        <v>971.07673599999998</v>
      </c>
      <c r="K114">
        <f t="shared" si="18"/>
        <v>-5.5786505537613884E-5</v>
      </c>
      <c r="L114">
        <f t="shared" si="26"/>
        <v>0.99847181004769381</v>
      </c>
      <c r="M114" s="12">
        <f t="shared" si="27"/>
        <v>-0.15281899523061915</v>
      </c>
      <c r="N114" s="25">
        <v>3.4</v>
      </c>
      <c r="O114">
        <f t="shared" si="28"/>
        <v>1.0108752259386338</v>
      </c>
      <c r="P114">
        <f t="shared" si="19"/>
        <v>1.3268648495490254E-4</v>
      </c>
      <c r="Q114">
        <f t="shared" si="29"/>
        <v>1.0108752259386338</v>
      </c>
      <c r="R114" s="12">
        <f t="shared" si="30"/>
        <v>1.087522593863377</v>
      </c>
      <c r="S114" s="19">
        <f t="shared" si="20"/>
        <v>0.83538907642687965</v>
      </c>
      <c r="T114" s="19">
        <f t="shared" si="21"/>
        <v>1.1382798969835446</v>
      </c>
      <c r="W114" s="20">
        <v>3.4</v>
      </c>
      <c r="X114" s="21">
        <v>5.4249999999999998</v>
      </c>
      <c r="Y114" s="25">
        <v>5.9</v>
      </c>
    </row>
    <row r="115" spans="1:25" x14ac:dyDescent="0.3">
      <c r="A115">
        <f t="shared" si="22"/>
        <v>113</v>
      </c>
      <c r="B115" s="9">
        <v>44363</v>
      </c>
      <c r="C115" s="9">
        <f t="shared" si="32"/>
        <v>44562</v>
      </c>
      <c r="D115" s="10">
        <f t="shared" si="32"/>
        <v>2.8325</v>
      </c>
      <c r="E115" s="11">
        <f>TRUNC(1000/((1+D115/100)^(NETWORKDAYS($B115,C115-1,Feriados!$A$1:$A$936)/252)),6)</f>
        <v>984.71154200000001</v>
      </c>
      <c r="F115">
        <f t="shared" si="17"/>
        <v>1.1084474256484178E-4</v>
      </c>
      <c r="G115">
        <f t="shared" si="24"/>
        <v>1.0124912679563938</v>
      </c>
      <c r="H115" s="12">
        <f t="shared" si="25"/>
        <v>1.249126795639377</v>
      </c>
      <c r="I115" s="24">
        <v>5.4737</v>
      </c>
      <c r="J115" s="16">
        <f>TRUNC(1000/((1+I115/100)^(NETWORKDAYS($B115,C115-1,Feriados!$A$1:$A$936)/252)),6)</f>
        <v>971.03294200000005</v>
      </c>
      <c r="K115">
        <f t="shared" si="18"/>
        <v>-4.5098392718490032E-5</v>
      </c>
      <c r="L115">
        <f t="shared" si="26"/>
        <v>0.9984267805738859</v>
      </c>
      <c r="M115" s="12">
        <f t="shared" si="27"/>
        <v>-0.1573219426114103</v>
      </c>
      <c r="N115" s="25">
        <v>3.4</v>
      </c>
      <c r="O115">
        <f t="shared" si="28"/>
        <v>1.0110093554190915</v>
      </c>
      <c r="P115">
        <f t="shared" si="19"/>
        <v>1.3268648495490254E-4</v>
      </c>
      <c r="Q115">
        <f t="shared" si="29"/>
        <v>1.0110093554190915</v>
      </c>
      <c r="R115" s="12">
        <f t="shared" si="30"/>
        <v>1.1009355419091538</v>
      </c>
      <c r="S115" s="19">
        <f t="shared" si="20"/>
        <v>0.83538834119025518</v>
      </c>
      <c r="T115" s="19">
        <f t="shared" si="21"/>
        <v>1.1346048411455969</v>
      </c>
      <c r="W115" s="20">
        <v>3.4</v>
      </c>
      <c r="X115" s="21">
        <v>5.4737</v>
      </c>
      <c r="Y115" s="25">
        <v>5.9</v>
      </c>
    </row>
    <row r="116" spans="1:25" x14ac:dyDescent="0.3">
      <c r="A116">
        <f t="shared" si="22"/>
        <v>114</v>
      </c>
      <c r="B116" s="9">
        <v>44364</v>
      </c>
      <c r="C116" s="9">
        <f t="shared" si="32"/>
        <v>44562</v>
      </c>
      <c r="D116" s="10">
        <f t="shared" si="32"/>
        <v>2.8325</v>
      </c>
      <c r="E116" s="11">
        <f>TRUNC(1000/((1+D116/100)^(NETWORKDAYS($B116,C116-1,Feriados!$A$1:$A$936)/252)),6)</f>
        <v>984.82069200000001</v>
      </c>
      <c r="F116">
        <f t="shared" si="17"/>
        <v>1.1084464367949742E-4</v>
      </c>
      <c r="G116">
        <f t="shared" si="24"/>
        <v>1.0126034971902189</v>
      </c>
      <c r="H116" s="12">
        <f t="shared" si="25"/>
        <v>1.2603497190218915</v>
      </c>
      <c r="I116" s="24">
        <v>5.625</v>
      </c>
      <c r="J116" s="16">
        <f>TRUNC(1000/((1+I116/100)^(NETWORKDAYS($B116,C116-1,Feriados!$A$1:$A$936)/252)),6)</f>
        <v>970.47620199999994</v>
      </c>
      <c r="K116">
        <f t="shared" si="18"/>
        <v>-5.7334821087884347E-4</v>
      </c>
      <c r="L116">
        <f t="shared" si="26"/>
        <v>0.99785433436555038</v>
      </c>
      <c r="M116" s="12">
        <f t="shared" si="27"/>
        <v>-0.21456656344496228</v>
      </c>
      <c r="N116" s="25">
        <v>4.1500000000000004</v>
      </c>
      <c r="O116">
        <f t="shared" si="28"/>
        <v>1.0111435026967186</v>
      </c>
      <c r="P116">
        <f t="shared" si="19"/>
        <v>1.3268648495490254E-4</v>
      </c>
      <c r="Q116">
        <f t="shared" si="29"/>
        <v>1.0111435026967186</v>
      </c>
      <c r="R116" s="12">
        <f t="shared" si="30"/>
        <v>1.1143502696718599</v>
      </c>
      <c r="S116" s="19">
        <f t="shared" si="20"/>
        <v>0.83538759593466727</v>
      </c>
      <c r="T116" s="19">
        <f t="shared" si="21"/>
        <v>1.1310175564394342</v>
      </c>
      <c r="W116" s="20">
        <v>4.1500000000000004</v>
      </c>
      <c r="X116" s="21">
        <v>5.625</v>
      </c>
      <c r="Y116" s="25">
        <v>5.9</v>
      </c>
    </row>
    <row r="117" spans="1:25" x14ac:dyDescent="0.3">
      <c r="A117">
        <f t="shared" si="22"/>
        <v>115</v>
      </c>
      <c r="B117" s="9">
        <v>44365</v>
      </c>
      <c r="C117" s="9">
        <f t="shared" ref="C117:D132" si="33">+C116</f>
        <v>44562</v>
      </c>
      <c r="D117" s="10">
        <f t="shared" si="33"/>
        <v>2.8325</v>
      </c>
      <c r="E117" s="11">
        <f>TRUNC(1000/((1+D117/100)^(NETWORKDAYS($B117,C117-1,Feriados!$A$1:$A$936)/252)),6)</f>
        <v>984.92985399999998</v>
      </c>
      <c r="F117">
        <f t="shared" si="17"/>
        <v>1.1084454346543815E-4</v>
      </c>
      <c r="G117">
        <f t="shared" si="24"/>
        <v>1.0127157387625765</v>
      </c>
      <c r="H117" s="12">
        <f t="shared" si="25"/>
        <v>1.2715738762576478</v>
      </c>
      <c r="I117" s="24">
        <v>5.6391</v>
      </c>
      <c r="J117" s="16">
        <f>TRUNC(1000/((1+I117/100)^(NETWORKDAYS($B117,C117-1,Feriados!$A$1:$A$936)/252)),6)</f>
        <v>970.61653799999999</v>
      </c>
      <c r="K117">
        <f t="shared" si="18"/>
        <v>1.4460529759596774E-4</v>
      </c>
      <c r="L117">
        <f t="shared" si="26"/>
        <v>0.99799862938852868</v>
      </c>
      <c r="M117" s="12">
        <f t="shared" si="27"/>
        <v>-0.20013706114713203</v>
      </c>
      <c r="N117" s="25">
        <v>4.1500000000000004</v>
      </c>
      <c r="O117">
        <f t="shared" si="28"/>
        <v>1.0113066710138066</v>
      </c>
      <c r="P117">
        <f t="shared" si="19"/>
        <v>1.6137008906524919E-4</v>
      </c>
      <c r="Q117">
        <f t="shared" si="29"/>
        <v>1.0113066710138066</v>
      </c>
      <c r="R117" s="12">
        <f t="shared" si="30"/>
        <v>1.1306671013806557</v>
      </c>
      <c r="S117" s="19">
        <f t="shared" si="20"/>
        <v>0.68689646332548482</v>
      </c>
      <c r="T117" s="19">
        <f t="shared" si="21"/>
        <v>1.1246226892999107</v>
      </c>
      <c r="W117" s="20">
        <v>4.1500000000000004</v>
      </c>
      <c r="X117" s="21">
        <v>5.6391</v>
      </c>
      <c r="Y117" s="25">
        <v>6.4</v>
      </c>
    </row>
    <row r="118" spans="1:25" x14ac:dyDescent="0.3">
      <c r="A118">
        <f t="shared" si="22"/>
        <v>116</v>
      </c>
      <c r="B118" s="9">
        <v>44368</v>
      </c>
      <c r="C118" s="9">
        <f t="shared" si="33"/>
        <v>44562</v>
      </c>
      <c r="D118" s="10">
        <f t="shared" si="33"/>
        <v>2.8325</v>
      </c>
      <c r="E118" s="11">
        <f>TRUNC(1000/((1+D118/100)^(NETWORKDAYS($B118,C118-1,Feriados!$A$1:$A$936)/252)),6)</f>
        <v>985.03902800000003</v>
      </c>
      <c r="F118">
        <f t="shared" si="17"/>
        <v>1.1084444192310805E-4</v>
      </c>
      <c r="G118">
        <f t="shared" si="24"/>
        <v>1.0128279926734665</v>
      </c>
      <c r="H118" s="12">
        <f t="shared" si="25"/>
        <v>1.282799267346646</v>
      </c>
      <c r="I118" s="24">
        <v>5.5922999999999998</v>
      </c>
      <c r="J118" s="16">
        <f>TRUNC(1000/((1+I118/100)^(NETWORKDAYS($B118,C118-1,Feriados!$A$1:$A$936)/252)),6)</f>
        <v>971.06005000000005</v>
      </c>
      <c r="K118">
        <f t="shared" si="18"/>
        <v>4.5693843308503013E-4</v>
      </c>
      <c r="L118">
        <f t="shared" si="26"/>
        <v>0.9984546533184625</v>
      </c>
      <c r="M118" s="12">
        <f t="shared" si="27"/>
        <v>-0.15453466815374961</v>
      </c>
      <c r="N118" s="25">
        <v>4.1500000000000004</v>
      </c>
      <c r="O118">
        <f t="shared" si="28"/>
        <v>1.0114698656613803</v>
      </c>
      <c r="P118">
        <f t="shared" si="19"/>
        <v>1.6137008906524919E-4</v>
      </c>
      <c r="Q118">
        <f t="shared" si="29"/>
        <v>1.0114698656613803</v>
      </c>
      <c r="R118" s="12">
        <f t="shared" si="30"/>
        <v>1.1469865661380307</v>
      </c>
      <c r="S118" s="19">
        <f t="shared" si="20"/>
        <v>0.68689583407423571</v>
      </c>
      <c r="T118" s="19">
        <f t="shared" si="21"/>
        <v>1.118408275404571</v>
      </c>
      <c r="W118" s="20">
        <v>4.1500000000000004</v>
      </c>
      <c r="X118" s="21">
        <v>5.5922999999999998</v>
      </c>
      <c r="Y118" s="25">
        <v>6.4</v>
      </c>
    </row>
    <row r="119" spans="1:25" x14ac:dyDescent="0.3">
      <c r="A119">
        <f t="shared" si="22"/>
        <v>117</v>
      </c>
      <c r="B119" s="9">
        <v>44369</v>
      </c>
      <c r="C119" s="9">
        <f t="shared" si="33"/>
        <v>44562</v>
      </c>
      <c r="D119" s="10">
        <f t="shared" si="33"/>
        <v>2.8325</v>
      </c>
      <c r="E119" s="11">
        <f>TRUNC(1000/((1+D119/100)^(NETWORKDAYS($B119,C119-1,Feriados!$A$1:$A$936)/252)),6)</f>
        <v>985.14821400000005</v>
      </c>
      <c r="F119">
        <f t="shared" si="17"/>
        <v>1.1084433905295121E-4</v>
      </c>
      <c r="G119">
        <f t="shared" si="24"/>
        <v>1.0129402589228886</v>
      </c>
      <c r="H119" s="12">
        <f t="shared" si="25"/>
        <v>1.2940258922888637</v>
      </c>
      <c r="I119" s="24">
        <v>5.7374000000000001</v>
      </c>
      <c r="J119" s="16">
        <f>TRUNC(1000/((1+I119/100)^(NETWORKDAYS($B119,C119-1,Feriados!$A$1:$A$936)/252)),6)</f>
        <v>970.55550700000003</v>
      </c>
      <c r="K119">
        <f t="shared" si="18"/>
        <v>-5.195796078728554E-4</v>
      </c>
      <c r="L119">
        <f t="shared" si="26"/>
        <v>0.99793587664121242</v>
      </c>
      <c r="M119" s="12">
        <f t="shared" si="27"/>
        <v>-0.2064123358787584</v>
      </c>
      <c r="N119" s="25">
        <v>4.1500000000000004</v>
      </c>
      <c r="O119">
        <f t="shared" si="28"/>
        <v>1.0116330866436889</v>
      </c>
      <c r="P119">
        <f t="shared" si="19"/>
        <v>1.6137008906524919E-4</v>
      </c>
      <c r="Q119">
        <f t="shared" si="29"/>
        <v>1.0116330866436889</v>
      </c>
      <c r="R119" s="12">
        <f t="shared" si="30"/>
        <v>1.1633086643688895</v>
      </c>
      <c r="S119" s="19">
        <f t="shared" si="20"/>
        <v>0.68689519659453036</v>
      </c>
      <c r="T119" s="19">
        <f t="shared" si="21"/>
        <v>1.1123667620844981</v>
      </c>
      <c r="W119" s="20">
        <v>4.1500000000000004</v>
      </c>
      <c r="X119" s="21">
        <v>5.7374000000000001</v>
      </c>
      <c r="Y119" s="25">
        <v>6.4</v>
      </c>
    </row>
    <row r="120" spans="1:25" x14ac:dyDescent="0.3">
      <c r="A120">
        <f t="shared" si="22"/>
        <v>118</v>
      </c>
      <c r="B120" s="9">
        <v>44370</v>
      </c>
      <c r="C120" s="9">
        <f t="shared" si="33"/>
        <v>44562</v>
      </c>
      <c r="D120" s="10">
        <f t="shared" si="33"/>
        <v>2.8325</v>
      </c>
      <c r="E120" s="11">
        <f>TRUNC(1000/((1+D120/100)^(NETWORKDAYS($B120,C120-1,Feriados!$A$1:$A$936)/252)),6)</f>
        <v>985.25741200000004</v>
      </c>
      <c r="F120">
        <f t="shared" si="17"/>
        <v>1.1084423485541173E-4</v>
      </c>
      <c r="G120">
        <f t="shared" si="24"/>
        <v>1.0130525375108432</v>
      </c>
      <c r="H120" s="12">
        <f t="shared" si="25"/>
        <v>1.3052537510843232</v>
      </c>
      <c r="I120" s="24">
        <v>5.7469000000000001</v>
      </c>
      <c r="J120" s="16">
        <f>TRUNC(1000/((1+I120/100)^(NETWORKDAYS($B120,C120-1,Feriados!$A$1:$A$936)/252)),6)</f>
        <v>970.72402</v>
      </c>
      <c r="K120">
        <f t="shared" si="18"/>
        <v>1.7362530920128627E-4</v>
      </c>
      <c r="L120">
        <f t="shared" si="26"/>
        <v>0.99810914356635727</v>
      </c>
      <c r="M120" s="12">
        <f t="shared" si="27"/>
        <v>-0.18908564336427292</v>
      </c>
      <c r="N120" s="25">
        <v>4.1500000000000004</v>
      </c>
      <c r="O120">
        <f t="shared" si="28"/>
        <v>1.011796333964982</v>
      </c>
      <c r="P120">
        <f t="shared" si="19"/>
        <v>1.6137008906524919E-4</v>
      </c>
      <c r="Q120">
        <f t="shared" si="29"/>
        <v>1.011796333964982</v>
      </c>
      <c r="R120" s="12">
        <f t="shared" si="30"/>
        <v>1.1796333964982031</v>
      </c>
      <c r="S120" s="19">
        <f t="shared" si="20"/>
        <v>0.68689455088912055</v>
      </c>
      <c r="T120" s="19">
        <f t="shared" si="21"/>
        <v>1.106491012342504</v>
      </c>
      <c r="W120" s="20">
        <v>4.1500000000000004</v>
      </c>
      <c r="X120" s="21">
        <v>5.7469000000000001</v>
      </c>
      <c r="Y120" s="25">
        <v>6.4</v>
      </c>
    </row>
    <row r="121" spans="1:25" x14ac:dyDescent="0.3">
      <c r="A121">
        <f t="shared" si="22"/>
        <v>119</v>
      </c>
      <c r="B121" s="9">
        <v>44371</v>
      </c>
      <c r="C121" s="9">
        <f t="shared" si="33"/>
        <v>44562</v>
      </c>
      <c r="D121" s="10">
        <f t="shared" si="33"/>
        <v>2.8325</v>
      </c>
      <c r="E121" s="11">
        <f>TRUNC(1000/((1+D121/100)^(NETWORKDAYS($B121,C121-1,Feriados!$A$1:$A$936)/252)),6)</f>
        <v>985.366623</v>
      </c>
      <c r="F121">
        <f t="shared" si="17"/>
        <v>1.1084514429415826E-4</v>
      </c>
      <c r="G121">
        <f t="shared" si="24"/>
        <v>1.0131648294655411</v>
      </c>
      <c r="H121" s="12">
        <f t="shared" si="25"/>
        <v>1.3164829465541095</v>
      </c>
      <c r="I121" s="24">
        <v>5.6985000000000001</v>
      </c>
      <c r="J121" s="16">
        <f>TRUNC(1000/((1+I121/100)^(NETWORKDAYS($B121,C121-1,Feriados!$A$1:$A$936)/252)),6)</f>
        <v>971.17391499999997</v>
      </c>
      <c r="K121">
        <f t="shared" si="18"/>
        <v>4.6346334357716401E-4</v>
      </c>
      <c r="L121">
        <f t="shared" si="26"/>
        <v>0.99857173056728943</v>
      </c>
      <c r="M121" s="12">
        <f t="shared" si="27"/>
        <v>-0.14282694327105716</v>
      </c>
      <c r="N121" s="25">
        <v>4.1500000000000004</v>
      </c>
      <c r="O121">
        <f t="shared" si="28"/>
        <v>1.0119596076295099</v>
      </c>
      <c r="P121">
        <f t="shared" si="19"/>
        <v>1.6137008906524919E-4</v>
      </c>
      <c r="Q121">
        <f t="shared" si="29"/>
        <v>1.0119596076295099</v>
      </c>
      <c r="R121" s="12">
        <f t="shared" si="30"/>
        <v>1.1959607629509872</v>
      </c>
      <c r="S121" s="19">
        <f t="shared" si="20"/>
        <v>0.68690018662218488</v>
      </c>
      <c r="T121" s="19">
        <f t="shared" si="21"/>
        <v>1.1007743626185014</v>
      </c>
      <c r="W121" s="20">
        <v>4.1500000000000004</v>
      </c>
      <c r="X121" s="21">
        <v>5.6985000000000001</v>
      </c>
      <c r="Y121" s="25">
        <v>6.4</v>
      </c>
    </row>
    <row r="122" spans="1:25" x14ac:dyDescent="0.3">
      <c r="A122">
        <f t="shared" si="22"/>
        <v>120</v>
      </c>
      <c r="B122" s="9">
        <v>44372</v>
      </c>
      <c r="C122" s="9">
        <f t="shared" si="33"/>
        <v>44562</v>
      </c>
      <c r="D122" s="10">
        <f t="shared" si="33"/>
        <v>2.8325</v>
      </c>
      <c r="E122" s="11">
        <f>TRUNC(1000/((1+D122/100)^(NETWORKDAYS($B122,C122-1,Feriados!$A$1:$A$936)/252)),6)</f>
        <v>985.47584500000005</v>
      </c>
      <c r="F122">
        <f t="shared" si="17"/>
        <v>1.108440223676066E-4</v>
      </c>
      <c r="G122">
        <f t="shared" si="24"/>
        <v>1.0132771327305605</v>
      </c>
      <c r="H122" s="12">
        <f t="shared" si="25"/>
        <v>1.3277132730560526</v>
      </c>
      <c r="I122" s="24">
        <v>5.67</v>
      </c>
      <c r="J122" s="16">
        <f>TRUNC(1000/((1+I122/100)^(NETWORKDAYS($B122,C122-1,Feriados!$A$1:$A$936)/252)),6)</f>
        <v>971.52474600000005</v>
      </c>
      <c r="K122">
        <f t="shared" si="18"/>
        <v>3.612442576776953E-4</v>
      </c>
      <c r="L122">
        <f t="shared" si="26"/>
        <v>0.99893245887083615</v>
      </c>
      <c r="M122" s="12">
        <f t="shared" si="27"/>
        <v>-0.10675411291638515</v>
      </c>
      <c r="N122" s="25">
        <v>4.1500000000000004</v>
      </c>
      <c r="O122">
        <f t="shared" si="28"/>
        <v>1.0121229076415235</v>
      </c>
      <c r="P122">
        <f t="shared" si="19"/>
        <v>1.6137008906524919E-4</v>
      </c>
      <c r="Q122">
        <f t="shared" si="29"/>
        <v>1.0121229076415235</v>
      </c>
      <c r="R122" s="12">
        <f t="shared" si="30"/>
        <v>1.2122907641523462</v>
      </c>
      <c r="S122" s="19">
        <f t="shared" si="20"/>
        <v>0.68689323411594183</v>
      </c>
      <c r="T122" s="19">
        <f t="shared" si="21"/>
        <v>1.0952102517950071</v>
      </c>
      <c r="W122" s="20">
        <v>4.1500000000000004</v>
      </c>
      <c r="X122" s="21">
        <v>5.67</v>
      </c>
      <c r="Y122" s="25">
        <v>6.4</v>
      </c>
    </row>
    <row r="123" spans="1:25" x14ac:dyDescent="0.3">
      <c r="A123">
        <f t="shared" si="22"/>
        <v>121</v>
      </c>
      <c r="B123" s="9">
        <v>44375</v>
      </c>
      <c r="C123" s="9">
        <f t="shared" si="33"/>
        <v>44562</v>
      </c>
      <c r="D123" s="10">
        <f t="shared" si="33"/>
        <v>2.8325</v>
      </c>
      <c r="E123" s="11">
        <f>TRUNC(1000/((1+D123/100)^(NETWORKDAYS($B123,C123-1,Feriados!$A$1:$A$936)/252)),6)</f>
        <v>985.58507999999995</v>
      </c>
      <c r="F123">
        <f t="shared" si="17"/>
        <v>1.1084492892865505E-4</v>
      </c>
      <c r="G123">
        <f t="shared" si="24"/>
        <v>1.013389449362323</v>
      </c>
      <c r="H123" s="12">
        <f t="shared" si="25"/>
        <v>1.3389449362323003</v>
      </c>
      <c r="I123" s="24">
        <v>5.6070000000000002</v>
      </c>
      <c r="J123" s="16">
        <f>TRUNC(1000/((1+I123/100)^(NETWORKDAYS($B123,C123-1,Feriados!$A$1:$A$936)/252)),6)</f>
        <v>972.03869499999996</v>
      </c>
      <c r="K123">
        <f t="shared" si="18"/>
        <v>5.2901277308259331E-4</v>
      </c>
      <c r="L123">
        <f t="shared" si="26"/>
        <v>0.99946090690102563</v>
      </c>
      <c r="M123" s="12">
        <f t="shared" si="27"/>
        <v>-5.3909309897437474E-2</v>
      </c>
      <c r="N123" s="25">
        <v>4.1500000000000004</v>
      </c>
      <c r="O123">
        <f t="shared" si="28"/>
        <v>1.0122862340052745</v>
      </c>
      <c r="P123">
        <f t="shared" si="19"/>
        <v>1.6137008906524919E-4</v>
      </c>
      <c r="Q123">
        <f t="shared" si="29"/>
        <v>1.0122862340052745</v>
      </c>
      <c r="R123" s="12">
        <f t="shared" si="30"/>
        <v>1.228623400527451</v>
      </c>
      <c r="S123" s="19">
        <f t="shared" si="20"/>
        <v>0.68689885201609735</v>
      </c>
      <c r="T123" s="19">
        <f t="shared" si="21"/>
        <v>1.0897928003467034</v>
      </c>
      <c r="W123" s="20">
        <v>4.1500000000000004</v>
      </c>
      <c r="X123" s="21">
        <v>5.6070000000000002</v>
      </c>
      <c r="Y123" s="25">
        <v>6.4</v>
      </c>
    </row>
    <row r="124" spans="1:25" x14ac:dyDescent="0.3">
      <c r="A124">
        <f t="shared" si="22"/>
        <v>122</v>
      </c>
      <c r="B124" s="9">
        <v>44376</v>
      </c>
      <c r="C124" s="9">
        <f t="shared" si="33"/>
        <v>44562</v>
      </c>
      <c r="D124" s="10">
        <f t="shared" si="33"/>
        <v>2.8325</v>
      </c>
      <c r="E124" s="11">
        <f>TRUNC(1000/((1+D124/100)^(NETWORKDAYS($B124,C124-1,Feriados!$A$1:$A$936)/252)),6)</f>
        <v>985.69432600000005</v>
      </c>
      <c r="F124">
        <f t="shared" si="17"/>
        <v>1.1084380457559995E-4</v>
      </c>
      <c r="G124">
        <f t="shared" si="24"/>
        <v>1.013501777304407</v>
      </c>
      <c r="H124" s="12">
        <f t="shared" si="25"/>
        <v>1.3501777304407048</v>
      </c>
      <c r="I124" s="24">
        <v>5.5651999999999999</v>
      </c>
      <c r="J124" s="16">
        <f>TRUNC(1000/((1+I124/100)^(NETWORKDAYS($B124,C124-1,Feriados!$A$1:$A$936)/252)),6)</f>
        <v>972.44772999999998</v>
      </c>
      <c r="K124">
        <f t="shared" si="18"/>
        <v>4.2080114927944834E-4</v>
      </c>
      <c r="L124">
        <f t="shared" si="26"/>
        <v>0.99988148119930942</v>
      </c>
      <c r="M124" s="12">
        <f t="shared" si="27"/>
        <v>-1.1851880069058129E-2</v>
      </c>
      <c r="N124" s="25">
        <v>4.1500000000000004</v>
      </c>
      <c r="O124">
        <f t="shared" si="28"/>
        <v>1.0124495867250154</v>
      </c>
      <c r="P124">
        <f t="shared" si="19"/>
        <v>1.6137008906524919E-4</v>
      </c>
      <c r="Q124">
        <f t="shared" si="29"/>
        <v>1.0124495867250154</v>
      </c>
      <c r="R124" s="12">
        <f t="shared" si="30"/>
        <v>1.2449586725015394</v>
      </c>
      <c r="S124" s="19">
        <f t="shared" si="20"/>
        <v>0.68689188447296956</v>
      </c>
      <c r="T124" s="19">
        <f t="shared" si="21"/>
        <v>1.0845161050428647</v>
      </c>
      <c r="W124" s="20">
        <v>4.1500000000000004</v>
      </c>
      <c r="X124" s="21">
        <v>5.5651999999999999</v>
      </c>
      <c r="Y124" s="25">
        <v>6.4</v>
      </c>
    </row>
    <row r="125" spans="1:25" x14ac:dyDescent="0.3">
      <c r="A125">
        <f t="shared" si="22"/>
        <v>123</v>
      </c>
      <c r="B125" s="9">
        <v>44377</v>
      </c>
      <c r="C125" s="9">
        <f t="shared" si="33"/>
        <v>44562</v>
      </c>
      <c r="D125" s="10">
        <f t="shared" si="33"/>
        <v>2.8325</v>
      </c>
      <c r="E125" s="11">
        <f>TRUNC(1000/((1+D125/100)^(NETWORKDAYS($B125,C125-1,Feriados!$A$1:$A$936)/252)),6)</f>
        <v>985.803585</v>
      </c>
      <c r="F125">
        <f t="shared" si="17"/>
        <v>1.1084470826094872E-4</v>
      </c>
      <c r="G125">
        <f t="shared" si="24"/>
        <v>1.0136141186132344</v>
      </c>
      <c r="H125" s="12">
        <f t="shared" si="25"/>
        <v>1.3614118613234361</v>
      </c>
      <c r="I125" s="24">
        <v>5.6563999999999997</v>
      </c>
      <c r="J125" s="16">
        <f>TRUNC(1000/((1+I125/100)^(NETWORKDAYS($B125,C125-1,Feriados!$A$1:$A$936)/252)),6)</f>
        <v>972.22687399999995</v>
      </c>
      <c r="K125">
        <f t="shared" si="18"/>
        <v>-2.2711349225934541E-4</v>
      </c>
      <c r="L125">
        <f t="shared" si="26"/>
        <v>0.99965439462426875</v>
      </c>
      <c r="M125" s="12">
        <f t="shared" si="27"/>
        <v>-3.456053757312505E-2</v>
      </c>
      <c r="N125" s="25">
        <v>4.1500000000000004</v>
      </c>
      <c r="O125">
        <f t="shared" si="28"/>
        <v>1.0126129658049994</v>
      </c>
      <c r="P125">
        <f t="shared" si="19"/>
        <v>1.6137008906524919E-4</v>
      </c>
      <c r="Q125">
        <f t="shared" si="29"/>
        <v>1.0126129658049994</v>
      </c>
      <c r="R125" s="12">
        <f t="shared" si="30"/>
        <v>1.2612965804999376</v>
      </c>
      <c r="S125" s="19">
        <f t="shared" si="20"/>
        <v>0.68689748455260013</v>
      </c>
      <c r="T125" s="19">
        <f t="shared" si="21"/>
        <v>1.0793748927661533</v>
      </c>
      <c r="W125" s="20">
        <v>4.1500000000000004</v>
      </c>
      <c r="X125" s="21">
        <v>5.6563999999999997</v>
      </c>
      <c r="Y125" s="25">
        <v>6.4</v>
      </c>
    </row>
    <row r="126" spans="1:25" x14ac:dyDescent="0.3">
      <c r="A126">
        <f t="shared" si="22"/>
        <v>124</v>
      </c>
      <c r="B126" s="9">
        <v>44378</v>
      </c>
      <c r="C126" s="9">
        <f t="shared" si="33"/>
        <v>44562</v>
      </c>
      <c r="D126" s="10">
        <f t="shared" si="33"/>
        <v>2.8325</v>
      </c>
      <c r="E126" s="11">
        <f>TRUNC(1000/((1+D126/100)^(NETWORKDAYS($B126,C126-1,Feriados!$A$1:$A$936)/252)),6)</f>
        <v>985.91285600000003</v>
      </c>
      <c r="F126">
        <f t="shared" si="17"/>
        <v>1.1084459588373008E-4</v>
      </c>
      <c r="G126">
        <f t="shared" si="24"/>
        <v>1.0137264722605941</v>
      </c>
      <c r="H126" s="12">
        <f t="shared" si="25"/>
        <v>1.3726472260594091</v>
      </c>
      <c r="I126" s="24">
        <v>5.7008999999999999</v>
      </c>
      <c r="J126" s="16">
        <f>TRUNC(1000/((1+I126/100)^(NETWORKDAYS($B126,C126-1,Feriados!$A$1:$A$936)/252)),6)</f>
        <v>972.23120600000004</v>
      </c>
      <c r="K126">
        <f t="shared" si="18"/>
        <v>4.4557501093223095E-6</v>
      </c>
      <c r="L126">
        <f t="shared" si="26"/>
        <v>0.99965884883444689</v>
      </c>
      <c r="M126" s="12">
        <f t="shared" si="27"/>
        <v>-3.4115116555311076E-2</v>
      </c>
      <c r="N126" s="25">
        <v>4.1500000000000004</v>
      </c>
      <c r="O126">
        <f t="shared" si="28"/>
        <v>1.0127763712494799</v>
      </c>
      <c r="P126">
        <f t="shared" si="19"/>
        <v>1.6137008906524919E-4</v>
      </c>
      <c r="Q126">
        <f t="shared" si="29"/>
        <v>1.0127763712494799</v>
      </c>
      <c r="R126" s="12">
        <f t="shared" si="30"/>
        <v>1.2776371249479945</v>
      </c>
      <c r="S126" s="19">
        <f t="shared" si="20"/>
        <v>0.68689678815824795</v>
      </c>
      <c r="T126" s="19">
        <f t="shared" si="21"/>
        <v>1.0743639169966057</v>
      </c>
      <c r="W126" s="20">
        <v>4.1500000000000004</v>
      </c>
      <c r="X126" s="21">
        <v>5.7008999999999999</v>
      </c>
      <c r="Y126" s="25">
        <v>6.4</v>
      </c>
    </row>
    <row r="127" spans="1:25" x14ac:dyDescent="0.3">
      <c r="A127">
        <f t="shared" si="22"/>
        <v>125</v>
      </c>
      <c r="B127" s="9">
        <v>44379</v>
      </c>
      <c r="C127" s="9">
        <f t="shared" si="33"/>
        <v>44562</v>
      </c>
      <c r="D127" s="10">
        <f t="shared" si="33"/>
        <v>2.8325</v>
      </c>
      <c r="E127" s="11">
        <f>TRUNC(1000/((1+D127/100)^(NETWORKDAYS($B127,C127-1,Feriados!$A$1:$A$936)/252)),6)</f>
        <v>986.02213900000004</v>
      </c>
      <c r="F127">
        <f t="shared" si="17"/>
        <v>1.1084448218201537E-4</v>
      </c>
      <c r="G127">
        <f t="shared" si="24"/>
        <v>1.013838838246486</v>
      </c>
      <c r="H127" s="12">
        <f t="shared" si="25"/>
        <v>1.3838838246486018</v>
      </c>
      <c r="I127" s="24">
        <v>5.6664000000000003</v>
      </c>
      <c r="J127" s="16">
        <f>TRUNC(1000/((1+I127/100)^(NETWORKDAYS($B127,C127-1,Feriados!$A$1:$A$936)/252)),6)</f>
        <v>972.60513100000003</v>
      </c>
      <c r="K127">
        <f t="shared" si="18"/>
        <v>3.8460501750248177E-4</v>
      </c>
      <c r="L127">
        <f t="shared" si="26"/>
        <v>1.0000433226434993</v>
      </c>
      <c r="M127" s="12">
        <f t="shared" si="27"/>
        <v>4.3322643499266178E-3</v>
      </c>
      <c r="N127" s="25">
        <v>4.1500000000000004</v>
      </c>
      <c r="O127">
        <f t="shared" si="28"/>
        <v>1.0129398030627117</v>
      </c>
      <c r="P127">
        <f t="shared" si="19"/>
        <v>1.6137008906524919E-4</v>
      </c>
      <c r="Q127">
        <f t="shared" si="29"/>
        <v>1.0129398030627117</v>
      </c>
      <c r="R127" s="12">
        <f t="shared" si="30"/>
        <v>1.2939803062711697</v>
      </c>
      <c r="S127" s="19">
        <f t="shared" si="20"/>
        <v>0.68689608355607934</v>
      </c>
      <c r="T127" s="19">
        <f t="shared" si="21"/>
        <v>1.0694782740832469</v>
      </c>
      <c r="W127" s="20">
        <v>4.1500000000000004</v>
      </c>
      <c r="X127" s="21">
        <v>5.6664000000000003</v>
      </c>
      <c r="Y127" s="25">
        <v>6.4</v>
      </c>
    </row>
    <row r="128" spans="1:25" x14ac:dyDescent="0.3">
      <c r="A128">
        <f t="shared" si="22"/>
        <v>126</v>
      </c>
      <c r="B128" s="9">
        <v>44382</v>
      </c>
      <c r="C128" s="9">
        <f t="shared" si="33"/>
        <v>44562</v>
      </c>
      <c r="D128" s="10">
        <f t="shared" si="33"/>
        <v>2.8325</v>
      </c>
      <c r="E128" s="11">
        <f>TRUNC(1000/((1+D128/100)^(NETWORKDAYS($B128,C128-1,Feriados!$A$1:$A$936)/252)),6)</f>
        <v>986.13143400000001</v>
      </c>
      <c r="F128">
        <f t="shared" si="17"/>
        <v>1.1084436715669277E-4</v>
      </c>
      <c r="G128">
        <f t="shared" si="24"/>
        <v>1.0139512165709104</v>
      </c>
      <c r="H128" s="12">
        <f t="shared" si="25"/>
        <v>1.3951216570910363</v>
      </c>
      <c r="I128" s="24">
        <v>5.7355999999999998</v>
      </c>
      <c r="J128" s="16">
        <f>TRUNC(1000/((1+I128/100)^(NETWORKDAYS($B128,C128-1,Feriados!$A$1:$A$936)/252)),6)</f>
        <v>972.49949100000003</v>
      </c>
      <c r="K128">
        <f t="shared" si="18"/>
        <v>-1.0861550760210559E-4</v>
      </c>
      <c r="L128">
        <f t="shared" si="26"/>
        <v>0.99993470243038629</v>
      </c>
      <c r="M128" s="12">
        <f t="shared" si="27"/>
        <v>-6.529756961370925E-3</v>
      </c>
      <c r="N128" s="25">
        <v>4.1500000000000004</v>
      </c>
      <c r="O128">
        <f t="shared" si="28"/>
        <v>1.0131032612489497</v>
      </c>
      <c r="P128">
        <f t="shared" si="19"/>
        <v>1.6137008906524919E-4</v>
      </c>
      <c r="Q128">
        <f t="shared" si="29"/>
        <v>1.0131032612489497</v>
      </c>
      <c r="R128" s="12">
        <f t="shared" si="30"/>
        <v>1.3103261248949671</v>
      </c>
      <c r="S128" s="19">
        <f t="shared" si="20"/>
        <v>0.68689537075159823</v>
      </c>
      <c r="T128" s="19">
        <f t="shared" si="21"/>
        <v>1.0647133034937133</v>
      </c>
      <c r="W128" s="20">
        <v>4.1500000000000004</v>
      </c>
      <c r="X128" s="21">
        <v>5.7355999999999998</v>
      </c>
      <c r="Y128" s="25">
        <v>6.4</v>
      </c>
    </row>
    <row r="129" spans="1:25" x14ac:dyDescent="0.3">
      <c r="A129">
        <f t="shared" si="22"/>
        <v>127</v>
      </c>
      <c r="B129" s="9">
        <v>44383</v>
      </c>
      <c r="C129" s="9">
        <f t="shared" si="33"/>
        <v>44562</v>
      </c>
      <c r="D129" s="10">
        <f t="shared" si="33"/>
        <v>2.8325</v>
      </c>
      <c r="E129" s="11">
        <f>TRUNC(1000/((1+D129/100)^(NETWORKDAYS($B129,C129-1,Feriados!$A$1:$A$936)/252)),6)</f>
        <v>986.24074099999996</v>
      </c>
      <c r="F129">
        <f t="shared" si="17"/>
        <v>1.1084425080798432E-4</v>
      </c>
      <c r="G129">
        <f t="shared" si="24"/>
        <v>1.0140636072338669</v>
      </c>
      <c r="H129" s="12">
        <f t="shared" si="25"/>
        <v>1.4063607233866904</v>
      </c>
      <c r="I129" s="24">
        <v>5.77</v>
      </c>
      <c r="J129" s="16">
        <f>TRUNC(1000/((1+I129/100)^(NETWORKDAYS($B129,C129-1,Feriados!$A$1:$A$936)/252)),6)</f>
        <v>972.55780700000003</v>
      </c>
      <c r="K129">
        <f t="shared" si="18"/>
        <v>5.9965069945766558E-5</v>
      </c>
      <c r="L129">
        <f t="shared" si="26"/>
        <v>0.99999466358475875</v>
      </c>
      <c r="M129" s="12">
        <f t="shared" si="27"/>
        <v>-5.3364152412527233E-4</v>
      </c>
      <c r="N129" s="25">
        <v>4.1500000000000004</v>
      </c>
      <c r="O129">
        <f t="shared" si="28"/>
        <v>1.0132667458124498</v>
      </c>
      <c r="P129">
        <f t="shared" si="19"/>
        <v>1.6137008906524919E-4</v>
      </c>
      <c r="Q129">
        <f t="shared" si="29"/>
        <v>1.0132667458124498</v>
      </c>
      <c r="R129" s="12">
        <f t="shared" si="30"/>
        <v>1.3266745812449798</v>
      </c>
      <c r="S129" s="19">
        <f t="shared" si="20"/>
        <v>0.68689464974618064</v>
      </c>
      <c r="T129" s="19">
        <f t="shared" si="21"/>
        <v>1.0600645729316163</v>
      </c>
      <c r="W129" s="20">
        <v>4.1500000000000004</v>
      </c>
      <c r="X129" s="21">
        <v>5.77</v>
      </c>
      <c r="Y129" s="25">
        <v>6.4</v>
      </c>
    </row>
    <row r="130" spans="1:25" x14ac:dyDescent="0.3">
      <c r="A130">
        <f t="shared" si="22"/>
        <v>128</v>
      </c>
      <c r="B130" s="9">
        <v>44384</v>
      </c>
      <c r="C130" s="9">
        <f t="shared" si="33"/>
        <v>44562</v>
      </c>
      <c r="D130" s="10">
        <f t="shared" si="33"/>
        <v>2.8325</v>
      </c>
      <c r="E130" s="11">
        <f>TRUNC(1000/((1+D130/100)^(NETWORKDAYS($B130,C130-1,Feriados!$A$1:$A$936)/252)),6)</f>
        <v>986.35006099999998</v>
      </c>
      <c r="F130">
        <f t="shared" si="17"/>
        <v>1.1084514708770143E-4</v>
      </c>
      <c r="G130">
        <f t="shared" si="24"/>
        <v>1.0141760112635669</v>
      </c>
      <c r="H130" s="12">
        <f t="shared" si="25"/>
        <v>1.4176011263566934</v>
      </c>
      <c r="I130" s="24">
        <v>5.7710999999999997</v>
      </c>
      <c r="J130" s="16">
        <f>TRUNC(1000/((1+I130/100)^(NETWORKDAYS($B130,C130-1,Feriados!$A$1:$A$936)/252)),6)</f>
        <v>972.76935000000003</v>
      </c>
      <c r="K130">
        <f t="shared" si="18"/>
        <v>2.1751200646114022E-4</v>
      </c>
      <c r="L130">
        <f t="shared" si="26"/>
        <v>1.0002121744304855</v>
      </c>
      <c r="M130" s="12">
        <f t="shared" si="27"/>
        <v>2.1217443048549001E-2</v>
      </c>
      <c r="N130" s="25">
        <v>4.1500000000000004</v>
      </c>
      <c r="O130">
        <f t="shared" si="28"/>
        <v>1.0134302567574685</v>
      </c>
      <c r="P130">
        <f t="shared" si="19"/>
        <v>1.6137008906524919E-4</v>
      </c>
      <c r="Q130">
        <f t="shared" si="29"/>
        <v>1.0134302567574685</v>
      </c>
      <c r="R130" s="12">
        <f t="shared" si="30"/>
        <v>1.3430256757468451</v>
      </c>
      <c r="S130" s="19">
        <f t="shared" si="20"/>
        <v>0.68690020393359119</v>
      </c>
      <c r="T130" s="19">
        <f t="shared" si="21"/>
        <v>1.0555279410934402</v>
      </c>
      <c r="W130" s="20">
        <v>4.1500000000000004</v>
      </c>
      <c r="X130" s="21">
        <v>5.7710999999999997</v>
      </c>
      <c r="Y130" s="25">
        <v>6.4</v>
      </c>
    </row>
    <row r="131" spans="1:25" x14ac:dyDescent="0.3">
      <c r="A131">
        <f t="shared" si="22"/>
        <v>129</v>
      </c>
      <c r="B131" s="9">
        <v>44385</v>
      </c>
      <c r="C131" s="9">
        <f t="shared" si="33"/>
        <v>44562</v>
      </c>
      <c r="D131" s="10">
        <f t="shared" si="33"/>
        <v>2.8325</v>
      </c>
      <c r="E131" s="11">
        <f>TRUNC(1000/((1+D131/100)^(NETWORKDAYS($B131,C131-1,Feriados!$A$1:$A$936)/252)),6)</f>
        <v>986.45939199999998</v>
      </c>
      <c r="F131">
        <f t="shared" si="17"/>
        <v>1.1084401403005373E-4</v>
      </c>
      <c r="G131">
        <f t="shared" si="24"/>
        <v>1.0142884266035883</v>
      </c>
      <c r="H131" s="12">
        <f t="shared" si="25"/>
        <v>1.4288426603588311</v>
      </c>
      <c r="I131" s="24">
        <v>5.8234000000000004</v>
      </c>
      <c r="J131" s="16">
        <f>TRUNC(1000/((1+I131/100)^(NETWORKDAYS($B131,C131-1,Feriados!$A$1:$A$936)/252)),6)</f>
        <v>972.75121899999999</v>
      </c>
      <c r="K131">
        <f t="shared" si="18"/>
        <v>-1.8638539546977917E-5</v>
      </c>
      <c r="L131">
        <f t="shared" si="26"/>
        <v>1.0001935319363171</v>
      </c>
      <c r="M131" s="12">
        <f t="shared" si="27"/>
        <v>1.9353193631710397E-2</v>
      </c>
      <c r="N131" s="25">
        <v>4.1500000000000004</v>
      </c>
      <c r="O131">
        <f t="shared" si="28"/>
        <v>1.0135937940882629</v>
      </c>
      <c r="P131">
        <f t="shared" si="19"/>
        <v>1.6137008906524919E-4</v>
      </c>
      <c r="Q131">
        <f t="shared" si="29"/>
        <v>1.0135937940882629</v>
      </c>
      <c r="R131" s="12">
        <f t="shared" si="30"/>
        <v>1.3593794088262889</v>
      </c>
      <c r="S131" s="19">
        <f t="shared" si="20"/>
        <v>0.68689318244866626</v>
      </c>
      <c r="T131" s="19">
        <f t="shared" si="21"/>
        <v>1.0510992376973827</v>
      </c>
      <c r="W131" s="20">
        <v>4.1500000000000004</v>
      </c>
      <c r="X131" s="21">
        <v>5.8234000000000004</v>
      </c>
      <c r="Y131" s="25">
        <v>6.4</v>
      </c>
    </row>
    <row r="132" spans="1:25" x14ac:dyDescent="0.3">
      <c r="A132">
        <f t="shared" si="22"/>
        <v>130</v>
      </c>
      <c r="B132" s="9">
        <v>44386</v>
      </c>
      <c r="C132" s="9">
        <f t="shared" si="33"/>
        <v>44562</v>
      </c>
      <c r="D132" s="10">
        <f t="shared" si="33"/>
        <v>2.8325</v>
      </c>
      <c r="E132" s="11">
        <f>TRUNC(1000/((1+D132/100)^(NETWORKDAYS($B132,C132-1,Feriados!$A$1:$A$936)/252)),6)</f>
        <v>986.56873599999994</v>
      </c>
      <c r="F132">
        <f t="shared" ref="F132:F195" si="34">+E132/E131-1</f>
        <v>1.1084490744051045E-4</v>
      </c>
      <c r="G132">
        <f t="shared" si="24"/>
        <v>1.0144008553103532</v>
      </c>
      <c r="H132" s="12">
        <f t="shared" si="25"/>
        <v>1.4400855310353178</v>
      </c>
      <c r="I132" s="24">
        <v>5.8234000000000004</v>
      </c>
      <c r="J132" s="16">
        <f>TRUNC(1000/((1+I132/100)^(NETWORKDAYS($B132,C132-1,Feriados!$A$1:$A$936)/252)),6)</f>
        <v>972.96973200000002</v>
      </c>
      <c r="K132">
        <f t="shared" ref="K132:K195" si="35">+J132/J131-1</f>
        <v>2.2463400274608247E-4</v>
      </c>
      <c r="L132">
        <f t="shared" si="26"/>
        <v>1.0004182094129166</v>
      </c>
      <c r="M132" s="12">
        <f t="shared" si="27"/>
        <v>4.1820941291659253E-2</v>
      </c>
      <c r="N132" s="25">
        <v>4.1500000000000004</v>
      </c>
      <c r="O132">
        <f t="shared" si="28"/>
        <v>1.0137573578090908</v>
      </c>
      <c r="P132">
        <f t="shared" ref="P132:P195" si="36">+O132/O131-1</f>
        <v>1.6137008906524919E-4</v>
      </c>
      <c r="Q132">
        <f t="shared" si="29"/>
        <v>1.0137573578090908</v>
      </c>
      <c r="R132" s="12">
        <f t="shared" si="30"/>
        <v>1.375735780909082</v>
      </c>
      <c r="S132" s="19">
        <f t="shared" ref="S132:S195" si="37">+F132/P132</f>
        <v>0.68689871885545573</v>
      </c>
      <c r="T132" s="19">
        <f t="shared" ref="T132:T195" si="38">+H132/R132</f>
        <v>1.0467747884580814</v>
      </c>
      <c r="W132" s="20">
        <v>4.1500000000000004</v>
      </c>
      <c r="X132" s="21">
        <v>5.8234000000000004</v>
      </c>
      <c r="Y132" s="25">
        <v>6.4</v>
      </c>
    </row>
    <row r="133" spans="1:25" x14ac:dyDescent="0.3">
      <c r="A133">
        <f t="shared" ref="A133:A196" si="39">+A132+1</f>
        <v>131</v>
      </c>
      <c r="B133" s="9">
        <v>44389</v>
      </c>
      <c r="C133" s="9">
        <f t="shared" ref="C133:D148" si="40">+C132</f>
        <v>44562</v>
      </c>
      <c r="D133" s="10">
        <f t="shared" si="40"/>
        <v>2.8325</v>
      </c>
      <c r="E133" s="11">
        <f>TRUNC(1000/((1+D133/100)^(NETWORKDAYS($B133,C133-1,Feriados!$A$1:$A$936)/252)),6)</f>
        <v>986.67809099999999</v>
      </c>
      <c r="F133">
        <f t="shared" si="34"/>
        <v>1.1084377196413087E-4</v>
      </c>
      <c r="G133">
        <f t="shared" ref="G133:G196" si="41">+(1+F133)*G132</f>
        <v>1.0145132953274394</v>
      </c>
      <c r="H133" s="12">
        <f t="shared" ref="H133:H196" si="42">+(G133-1)*100</f>
        <v>1.4513295327439391</v>
      </c>
      <c r="I133" s="24">
        <v>5.8193999999999999</v>
      </c>
      <c r="J133" s="16">
        <f>TRUNC(1000/((1+I133/100)^(NETWORKDAYS($B133,C133-1,Feriados!$A$1:$A$936)/252)),6)</f>
        <v>973.20595800000001</v>
      </c>
      <c r="K133">
        <f t="shared" si="35"/>
        <v>2.4278864206239703E-4</v>
      </c>
      <c r="L133">
        <f t="shared" ref="L133:L196" si="43">+(1+K133)*L132</f>
        <v>1.0006610995914744</v>
      </c>
      <c r="M133" s="12">
        <f t="shared" ref="M133:M196" si="44">+(L133-1)*100</f>
        <v>6.6109959147442332E-2</v>
      </c>
      <c r="N133" s="25">
        <v>4.1500000000000004</v>
      </c>
      <c r="O133">
        <f t="shared" ref="O133:O196" si="45">+((N132/100+1)^(1/252))*O132</f>
        <v>1.0139209479242111</v>
      </c>
      <c r="P133">
        <f t="shared" si="36"/>
        <v>1.6137008906524919E-4</v>
      </c>
      <c r="Q133">
        <f t="shared" ref="Q133:Q196" si="46">+(1+P133)*Q132</f>
        <v>1.0139209479242111</v>
      </c>
      <c r="R133" s="12">
        <f t="shared" ref="R133:R196" si="47">+(Q133-1)*100</f>
        <v>1.3920947924211058</v>
      </c>
      <c r="S133" s="19">
        <f t="shared" si="37"/>
        <v>0.68689168238180587</v>
      </c>
      <c r="T133" s="19">
        <f t="shared" si="38"/>
        <v>1.0425507951364528</v>
      </c>
      <c r="W133" s="20">
        <v>4.1500000000000004</v>
      </c>
      <c r="X133" s="21">
        <v>5.8193999999999999</v>
      </c>
      <c r="Y133" s="25">
        <v>6.4</v>
      </c>
    </row>
    <row r="134" spans="1:25" x14ac:dyDescent="0.3">
      <c r="A134">
        <f t="shared" si="39"/>
        <v>132</v>
      </c>
      <c r="B134" s="9">
        <v>44390</v>
      </c>
      <c r="C134" s="9">
        <f t="shared" si="40"/>
        <v>44562</v>
      </c>
      <c r="D134" s="10">
        <f t="shared" si="40"/>
        <v>2.8325</v>
      </c>
      <c r="E134" s="11">
        <f>TRUNC(1000/((1+D134/100)^(NETWORKDAYS($B134,C134-1,Feriados!$A$1:$A$936)/252)),6)</f>
        <v>986.78745900000001</v>
      </c>
      <c r="F134">
        <f t="shared" si="34"/>
        <v>1.1084466250710356E-4</v>
      </c>
      <c r="G134">
        <f t="shared" si="41"/>
        <v>1.0146257487112689</v>
      </c>
      <c r="H134" s="12">
        <f t="shared" si="42"/>
        <v>1.4625748711268871</v>
      </c>
      <c r="I134" s="24">
        <v>5.8428000000000004</v>
      </c>
      <c r="J134" s="16">
        <f>TRUNC(1000/((1+I134/100)^(NETWORKDAYS($B134,C134-1,Feriados!$A$1:$A$936)/252)),6)</f>
        <v>973.32194200000004</v>
      </c>
      <c r="K134">
        <f t="shared" si="35"/>
        <v>1.1917723997334484E-4</v>
      </c>
      <c r="L134">
        <f t="shared" si="43"/>
        <v>1.0007803556194723</v>
      </c>
      <c r="M134" s="12">
        <f t="shared" si="44"/>
        <v>7.8035561947231713E-2</v>
      </c>
      <c r="N134" s="25">
        <v>4.1500000000000004</v>
      </c>
      <c r="O134">
        <f t="shared" si="45"/>
        <v>1.0140845644378826</v>
      </c>
      <c r="P134">
        <f t="shared" si="36"/>
        <v>1.6137008906524919E-4</v>
      </c>
      <c r="Q134">
        <f t="shared" si="46"/>
        <v>1.0140845644378826</v>
      </c>
      <c r="R134" s="12">
        <f t="shared" si="47"/>
        <v>1.4084564437882641</v>
      </c>
      <c r="S134" s="19">
        <f t="shared" si="37"/>
        <v>0.68689720101898244</v>
      </c>
      <c r="T134" s="19">
        <f t="shared" si="38"/>
        <v>1.0384239268294753</v>
      </c>
      <c r="W134" s="20">
        <v>4.1500000000000004</v>
      </c>
      <c r="X134" s="21">
        <v>5.8428000000000004</v>
      </c>
      <c r="Y134" s="25">
        <v>6.4</v>
      </c>
    </row>
    <row r="135" spans="1:25" x14ac:dyDescent="0.3">
      <c r="A135">
        <f t="shared" si="39"/>
        <v>133</v>
      </c>
      <c r="B135" s="9">
        <v>44391</v>
      </c>
      <c r="C135" s="9">
        <f t="shared" si="40"/>
        <v>44562</v>
      </c>
      <c r="D135" s="10">
        <f t="shared" si="40"/>
        <v>2.8325</v>
      </c>
      <c r="E135" s="11">
        <f>TRUNC(1000/((1+D135/100)^(NETWORKDAYS($B135,C135-1,Feriados!$A$1:$A$936)/252)),6)</f>
        <v>986.896839</v>
      </c>
      <c r="F135">
        <f t="shared" si="34"/>
        <v>1.1084453800291882E-4</v>
      </c>
      <c r="G135">
        <f t="shared" si="41"/>
        <v>1.0147382144336305</v>
      </c>
      <c r="H135" s="12">
        <f t="shared" si="42"/>
        <v>1.4738214433630548</v>
      </c>
      <c r="I135" s="24">
        <v>5.7725999999999997</v>
      </c>
      <c r="J135" s="16">
        <f>TRUNC(1000/((1+I135/100)^(NETWORKDAYS($B135,C135-1,Feriados!$A$1:$A$936)/252)),6)</f>
        <v>973.84635400000002</v>
      </c>
      <c r="K135">
        <f t="shared" si="35"/>
        <v>5.3878575769328307E-4</v>
      </c>
      <c r="L135">
        <f t="shared" si="43"/>
        <v>1.0013195618216593</v>
      </c>
      <c r="M135" s="12">
        <f t="shared" si="44"/>
        <v>0.13195618216592653</v>
      </c>
      <c r="N135" s="25">
        <v>4.1500000000000004</v>
      </c>
      <c r="O135">
        <f t="shared" si="45"/>
        <v>1.0142482073543657</v>
      </c>
      <c r="P135">
        <f t="shared" si="36"/>
        <v>1.6137008906524919E-4</v>
      </c>
      <c r="Q135">
        <f t="shared" si="46"/>
        <v>1.0142482073543657</v>
      </c>
      <c r="R135" s="12">
        <f t="shared" si="47"/>
        <v>1.4248207354365716</v>
      </c>
      <c r="S135" s="19">
        <f t="shared" si="37"/>
        <v>0.68689642947460594</v>
      </c>
      <c r="T135" s="19">
        <f t="shared" si="38"/>
        <v>1.0343907880533962</v>
      </c>
      <c r="W135" s="20">
        <v>4.1500000000000004</v>
      </c>
      <c r="X135" s="21">
        <v>5.7725999999999997</v>
      </c>
      <c r="Y135" s="25">
        <v>6.4</v>
      </c>
    </row>
    <row r="136" spans="1:25" x14ac:dyDescent="0.3">
      <c r="A136">
        <f t="shared" si="39"/>
        <v>134</v>
      </c>
      <c r="B136" s="9">
        <v>44392</v>
      </c>
      <c r="C136" s="9">
        <f t="shared" si="40"/>
        <v>44562</v>
      </c>
      <c r="D136" s="10">
        <f t="shared" si="40"/>
        <v>2.8325</v>
      </c>
      <c r="E136" s="11">
        <f>TRUNC(1000/((1+D136/100)^(NETWORKDAYS($B136,C136-1,Feriados!$A$1:$A$936)/252)),6)</f>
        <v>987.00623099999996</v>
      </c>
      <c r="F136">
        <f t="shared" si="34"/>
        <v>1.1084441217867891E-4</v>
      </c>
      <c r="G136">
        <f t="shared" si="41"/>
        <v>1.0148506924945246</v>
      </c>
      <c r="H136" s="12">
        <f t="shared" si="42"/>
        <v>1.4850692494524642</v>
      </c>
      <c r="I136" s="24">
        <v>5.8163</v>
      </c>
      <c r="J136" s="16">
        <f>TRUNC(1000/((1+I136/100)^(NETWORKDAYS($B136,C136-1,Feriados!$A$1:$A$936)/252)),6)</f>
        <v>973.87487299999998</v>
      </c>
      <c r="K136">
        <f t="shared" si="35"/>
        <v>2.9284907093307666E-5</v>
      </c>
      <c r="L136">
        <f t="shared" si="43"/>
        <v>1.0013488853719978</v>
      </c>
      <c r="M136" s="12">
        <f t="shared" si="44"/>
        <v>0.13488853719978433</v>
      </c>
      <c r="N136" s="25">
        <v>4.1500000000000004</v>
      </c>
      <c r="O136">
        <f t="shared" si="45"/>
        <v>1.0144118766779207</v>
      </c>
      <c r="P136">
        <f t="shared" si="36"/>
        <v>1.6137008906524919E-4</v>
      </c>
      <c r="Q136">
        <f t="shared" si="46"/>
        <v>1.0144118766779207</v>
      </c>
      <c r="R136" s="12">
        <f t="shared" si="47"/>
        <v>1.4411876677920654</v>
      </c>
      <c r="S136" s="19">
        <f t="shared" si="37"/>
        <v>0.686895649749933</v>
      </c>
      <c r="T136" s="19">
        <f t="shared" si="38"/>
        <v>1.0304482078504227</v>
      </c>
      <c r="W136" s="20">
        <v>4.1500000000000004</v>
      </c>
      <c r="X136" s="21">
        <v>5.8163</v>
      </c>
      <c r="Y136" s="25">
        <v>6.4</v>
      </c>
    </row>
    <row r="137" spans="1:25" x14ac:dyDescent="0.3">
      <c r="A137">
        <f t="shared" si="39"/>
        <v>135</v>
      </c>
      <c r="B137" s="9">
        <v>44393</v>
      </c>
      <c r="C137" s="9">
        <f t="shared" si="40"/>
        <v>44562</v>
      </c>
      <c r="D137" s="10">
        <f t="shared" si="40"/>
        <v>2.8325</v>
      </c>
      <c r="E137" s="11">
        <f>TRUNC(1000/((1+D137/100)^(NETWORKDAYS($B137,C137-1,Feriados!$A$1:$A$936)/252)),6)</f>
        <v>987.11563599999999</v>
      </c>
      <c r="F137">
        <f t="shared" si="34"/>
        <v>1.1084529819949118E-4</v>
      </c>
      <c r="G137">
        <f t="shared" si="41"/>
        <v>1.0149631839221622</v>
      </c>
      <c r="H137" s="12">
        <f t="shared" si="42"/>
        <v>1.4963183922162226</v>
      </c>
      <c r="I137" s="24">
        <v>5.7949999999999999</v>
      </c>
      <c r="J137" s="16">
        <f>TRUNC(1000/((1+I137/100)^(NETWORKDAYS($B137,C137-1,Feriados!$A$1:$A$936)/252)),6)</f>
        <v>974.18442800000003</v>
      </c>
      <c r="K137">
        <f t="shared" si="35"/>
        <v>3.1785910960668851E-4</v>
      </c>
      <c r="L137">
        <f t="shared" si="43"/>
        <v>1.0016671732371079</v>
      </c>
      <c r="M137" s="12">
        <f t="shared" si="44"/>
        <v>0.16671732371078551</v>
      </c>
      <c r="N137" s="25">
        <v>4.1500000000000004</v>
      </c>
      <c r="O137">
        <f t="shared" si="45"/>
        <v>1.0145755724128089</v>
      </c>
      <c r="P137">
        <f t="shared" si="36"/>
        <v>1.6137008906524919E-4</v>
      </c>
      <c r="Q137">
        <f t="shared" si="46"/>
        <v>1.0145755724128089</v>
      </c>
      <c r="R137" s="12">
        <f t="shared" si="47"/>
        <v>1.4575572412808935</v>
      </c>
      <c r="S137" s="19">
        <f t="shared" si="37"/>
        <v>0.68690114036357408</v>
      </c>
      <c r="T137" s="19">
        <f t="shared" si="38"/>
        <v>1.0265932272418106</v>
      </c>
      <c r="W137" s="20">
        <v>4.1500000000000004</v>
      </c>
      <c r="X137" s="21">
        <v>5.7949999999999999</v>
      </c>
      <c r="Y137" s="25">
        <v>6.4</v>
      </c>
    </row>
    <row r="138" spans="1:25" x14ac:dyDescent="0.3">
      <c r="A138">
        <f t="shared" si="39"/>
        <v>136</v>
      </c>
      <c r="B138" s="9">
        <v>44396</v>
      </c>
      <c r="C138" s="9">
        <f t="shared" si="40"/>
        <v>44562</v>
      </c>
      <c r="D138" s="10">
        <f t="shared" si="40"/>
        <v>2.8325</v>
      </c>
      <c r="E138" s="11">
        <f>TRUNC(1000/((1+D138/100)^(NETWORKDAYS($B138,C138-1,Feriados!$A$1:$A$936)/252)),6)</f>
        <v>987.22505200000001</v>
      </c>
      <c r="F138">
        <f t="shared" si="34"/>
        <v>1.1084415645901124E-4</v>
      </c>
      <c r="G138">
        <f t="shared" si="41"/>
        <v>1.0150756866601209</v>
      </c>
      <c r="H138" s="12">
        <f t="shared" si="42"/>
        <v>1.5075686660120935</v>
      </c>
      <c r="I138" s="24">
        <v>5.7740999999999998</v>
      </c>
      <c r="J138" s="16">
        <f>TRUNC(1000/((1+I138/100)^(NETWORKDAYS($B138,C138-1,Feriados!$A$1:$A$936)/252)),6)</f>
        <v>974.49084700000003</v>
      </c>
      <c r="K138">
        <f t="shared" si="35"/>
        <v>3.1453900431266391E-4</v>
      </c>
      <c r="L138">
        <f t="shared" si="43"/>
        <v>1.0019822366324305</v>
      </c>
      <c r="M138" s="12">
        <f t="shared" si="44"/>
        <v>0.19822366324304674</v>
      </c>
      <c r="N138" s="25">
        <v>4.1500000000000004</v>
      </c>
      <c r="O138">
        <f t="shared" si="45"/>
        <v>1.0147392945632927</v>
      </c>
      <c r="P138">
        <f t="shared" si="36"/>
        <v>1.6137008906524919E-4</v>
      </c>
      <c r="Q138">
        <f t="shared" si="46"/>
        <v>1.0147392945632927</v>
      </c>
      <c r="R138" s="12">
        <f t="shared" si="47"/>
        <v>1.4739294563292704</v>
      </c>
      <c r="S138" s="19">
        <f t="shared" si="37"/>
        <v>0.6868940650716997</v>
      </c>
      <c r="T138" s="19">
        <f t="shared" si="38"/>
        <v>1.0228228084718514</v>
      </c>
      <c r="W138" s="20">
        <v>4.1500000000000004</v>
      </c>
      <c r="X138" s="21">
        <v>5.7740999999999998</v>
      </c>
      <c r="Y138" s="25">
        <v>6.4</v>
      </c>
    </row>
    <row r="139" spans="1:25" x14ac:dyDescent="0.3">
      <c r="A139">
        <f t="shared" si="39"/>
        <v>137</v>
      </c>
      <c r="B139" s="9">
        <v>44397</v>
      </c>
      <c r="C139" s="9">
        <f t="shared" si="40"/>
        <v>44562</v>
      </c>
      <c r="D139" s="10">
        <f t="shared" si="40"/>
        <v>2.8325</v>
      </c>
      <c r="E139" s="11">
        <f>TRUNC(1000/((1+D139/100)^(NETWORKDAYS($B139,C139-1,Feriados!$A$1:$A$936)/252)),6)</f>
        <v>987.33447999999999</v>
      </c>
      <c r="F139">
        <f t="shared" si="34"/>
        <v>1.1084402667682625E-4</v>
      </c>
      <c r="G139">
        <f t="shared" si="41"/>
        <v>1.0151882017366121</v>
      </c>
      <c r="H139" s="12">
        <f t="shared" si="42"/>
        <v>1.5188201736612061</v>
      </c>
      <c r="I139" s="24">
        <v>5.7582000000000004</v>
      </c>
      <c r="J139" s="16">
        <f>TRUNC(1000/((1+I139/100)^(NETWORKDAYS($B139,C139-1,Feriados!$A$1:$A$936)/252)),6)</f>
        <v>974.77481999999998</v>
      </c>
      <c r="K139">
        <f t="shared" si="35"/>
        <v>2.9140653385728577E-4</v>
      </c>
      <c r="L139">
        <f t="shared" si="43"/>
        <v>1.002274220802994</v>
      </c>
      <c r="M139" s="12">
        <f t="shared" si="44"/>
        <v>0.22742208029939981</v>
      </c>
      <c r="N139" s="25">
        <v>4.1500000000000004</v>
      </c>
      <c r="O139">
        <f t="shared" si="45"/>
        <v>1.0149030431336343</v>
      </c>
      <c r="P139">
        <f t="shared" si="36"/>
        <v>1.6137008906524919E-4</v>
      </c>
      <c r="Q139">
        <f t="shared" si="46"/>
        <v>1.0149030431336343</v>
      </c>
      <c r="R139" s="12">
        <f t="shared" si="47"/>
        <v>1.4903043133634331</v>
      </c>
      <c r="S139" s="19">
        <f t="shared" si="37"/>
        <v>0.68689326081989721</v>
      </c>
      <c r="T139" s="19">
        <f t="shared" si="38"/>
        <v>1.0191342533481744</v>
      </c>
      <c r="W139" s="20">
        <v>4.1500000000000004</v>
      </c>
      <c r="X139" s="21">
        <v>5.7582000000000004</v>
      </c>
      <c r="Y139" s="25">
        <v>6.4</v>
      </c>
    </row>
    <row r="140" spans="1:25" x14ac:dyDescent="0.3">
      <c r="A140">
        <f t="shared" si="39"/>
        <v>138</v>
      </c>
      <c r="B140" s="9">
        <v>44398</v>
      </c>
      <c r="C140" s="9">
        <f t="shared" si="40"/>
        <v>44562</v>
      </c>
      <c r="D140" s="10">
        <f t="shared" si="40"/>
        <v>2.8325</v>
      </c>
      <c r="E140" s="11">
        <f>TRUNC(1000/((1+D140/100)^(NETWORKDAYS($B140,C140-1,Feriados!$A$1:$A$936)/252)),6)</f>
        <v>987.44392100000005</v>
      </c>
      <c r="F140">
        <f t="shared" si="34"/>
        <v>1.1084490840440608E-4</v>
      </c>
      <c r="G140">
        <f t="shared" si="41"/>
        <v>1.0153007301798469</v>
      </c>
      <c r="H140" s="12">
        <f t="shared" si="42"/>
        <v>1.53007301798469</v>
      </c>
      <c r="I140" s="24">
        <v>5.77</v>
      </c>
      <c r="J140" s="16">
        <f>TRUNC(1000/((1+I140/100)^(NETWORKDAYS($B140,C140-1,Feriados!$A$1:$A$936)/252)),6)</f>
        <v>974.94219499999997</v>
      </c>
      <c r="K140">
        <f t="shared" si="35"/>
        <v>1.7170632290230969E-4</v>
      </c>
      <c r="L140">
        <f t="shared" si="43"/>
        <v>1.0024463176239879</v>
      </c>
      <c r="M140" s="12">
        <f t="shared" si="44"/>
        <v>0.24463176239879481</v>
      </c>
      <c r="N140" s="25">
        <v>4.1500000000000004</v>
      </c>
      <c r="O140">
        <f t="shared" si="45"/>
        <v>1.0150668181280973</v>
      </c>
      <c r="P140">
        <f t="shared" si="36"/>
        <v>1.6137008906524919E-4</v>
      </c>
      <c r="Q140">
        <f t="shared" si="46"/>
        <v>1.0150668181280973</v>
      </c>
      <c r="R140" s="12">
        <f t="shared" si="47"/>
        <v>1.5066818128097292</v>
      </c>
      <c r="S140" s="19">
        <f t="shared" si="37"/>
        <v>0.68689872482865455</v>
      </c>
      <c r="T140" s="19">
        <f t="shared" si="38"/>
        <v>1.0155249801093302</v>
      </c>
      <c r="W140" s="20">
        <v>4.1500000000000004</v>
      </c>
      <c r="X140" s="21">
        <v>5.77</v>
      </c>
      <c r="Y140" s="25">
        <v>6.4</v>
      </c>
    </row>
    <row r="141" spans="1:25" x14ac:dyDescent="0.3">
      <c r="A141">
        <f t="shared" si="39"/>
        <v>139</v>
      </c>
      <c r="B141" s="9">
        <v>44399</v>
      </c>
      <c r="C141" s="9">
        <f t="shared" si="40"/>
        <v>44562</v>
      </c>
      <c r="D141" s="10">
        <f t="shared" si="40"/>
        <v>2.8325</v>
      </c>
      <c r="E141" s="11">
        <f>TRUNC(1000/((1+D141/100)^(NETWORKDAYS($B141,C141-1,Feriados!$A$1:$A$936)/252)),6)</f>
        <v>987.55337399999996</v>
      </c>
      <c r="F141">
        <f t="shared" si="34"/>
        <v>1.1084477576117635E-4</v>
      </c>
      <c r="G141">
        <f t="shared" si="41"/>
        <v>1.0154132709616139</v>
      </c>
      <c r="H141" s="12">
        <f t="shared" si="42"/>
        <v>1.5413270961613934</v>
      </c>
      <c r="I141" s="24">
        <v>5.8220999999999998</v>
      </c>
      <c r="J141" s="16">
        <f>TRUNC(1000/((1+I141/100)^(NETWORKDAYS($B141,C141-1,Feriados!$A$1:$A$936)/252)),6)</f>
        <v>974.94393300000002</v>
      </c>
      <c r="K141">
        <f t="shared" si="35"/>
        <v>1.7826697920053647E-6</v>
      </c>
      <c r="L141">
        <f t="shared" si="43"/>
        <v>1.0024481046547564</v>
      </c>
      <c r="M141" s="12">
        <f t="shared" si="44"/>
        <v>0.24481046547564222</v>
      </c>
      <c r="N141" s="25">
        <v>4.1500000000000004</v>
      </c>
      <c r="O141">
        <f t="shared" si="45"/>
        <v>1.0152306195509457</v>
      </c>
      <c r="P141">
        <f t="shared" si="36"/>
        <v>1.6137008906524919E-4</v>
      </c>
      <c r="Q141">
        <f t="shared" si="46"/>
        <v>1.0152306195509457</v>
      </c>
      <c r="R141" s="12">
        <f t="shared" si="47"/>
        <v>1.5230619550945734</v>
      </c>
      <c r="S141" s="19">
        <f t="shared" si="37"/>
        <v>0.68689790284714303</v>
      </c>
      <c r="T141" s="19">
        <f t="shared" si="38"/>
        <v>1.0119923821914951</v>
      </c>
      <c r="W141" s="20">
        <v>4.1500000000000004</v>
      </c>
      <c r="X141" s="21">
        <v>5.8220999999999998</v>
      </c>
      <c r="Y141" s="25">
        <v>6.4</v>
      </c>
    </row>
    <row r="142" spans="1:25" x14ac:dyDescent="0.3">
      <c r="A142">
        <f t="shared" si="39"/>
        <v>140</v>
      </c>
      <c r="B142" s="9">
        <v>44400</v>
      </c>
      <c r="C142" s="9">
        <f t="shared" si="40"/>
        <v>44562</v>
      </c>
      <c r="D142" s="10">
        <f t="shared" si="40"/>
        <v>2.8325</v>
      </c>
      <c r="E142" s="11">
        <f>TRUNC(1000/((1+D142/100)^(NETWORKDAYS($B142,C142-1,Feriados!$A$1:$A$936)/252)),6)</f>
        <v>987.66283899999996</v>
      </c>
      <c r="F142">
        <f t="shared" si="34"/>
        <v>1.1084464180055598E-4</v>
      </c>
      <c r="G142">
        <f t="shared" si="41"/>
        <v>1.0155258240819132</v>
      </c>
      <c r="H142" s="12">
        <f t="shared" si="42"/>
        <v>1.5525824081913164</v>
      </c>
      <c r="I142" s="24">
        <v>6.05</v>
      </c>
      <c r="J142" s="16">
        <f>TRUNC(1000/((1+I142/100)^(NETWORKDAYS($B142,C142-1,Feriados!$A$1:$A$936)/252)),6)</f>
        <v>974.230951</v>
      </c>
      <c r="K142">
        <f t="shared" si="35"/>
        <v>-7.3130564319334734E-4</v>
      </c>
      <c r="L142">
        <f t="shared" si="43"/>
        <v>1.001715008698814</v>
      </c>
      <c r="M142" s="12">
        <f t="shared" si="44"/>
        <v>0.17150086988140245</v>
      </c>
      <c r="N142" s="25">
        <v>4.1500000000000004</v>
      </c>
      <c r="O142">
        <f t="shared" si="45"/>
        <v>1.0153944474064445</v>
      </c>
      <c r="P142">
        <f t="shared" si="36"/>
        <v>1.6137008906524919E-4</v>
      </c>
      <c r="Q142">
        <f t="shared" si="46"/>
        <v>1.0153944474064445</v>
      </c>
      <c r="R142" s="12">
        <f t="shared" si="47"/>
        <v>1.5394447406444467</v>
      </c>
      <c r="S142" s="19">
        <f t="shared" si="37"/>
        <v>0.68689707270184686</v>
      </c>
      <c r="T142" s="19">
        <f t="shared" si="38"/>
        <v>1.0085340299654861</v>
      </c>
      <c r="W142" s="20">
        <v>4.1500000000000004</v>
      </c>
      <c r="X142" s="21">
        <v>6.05</v>
      </c>
      <c r="Y142" s="25">
        <v>6.4</v>
      </c>
    </row>
    <row r="143" spans="1:25" x14ac:dyDescent="0.3">
      <c r="A143">
        <f t="shared" si="39"/>
        <v>141</v>
      </c>
      <c r="B143" s="9">
        <v>44403</v>
      </c>
      <c r="C143" s="9">
        <f t="shared" si="40"/>
        <v>44562</v>
      </c>
      <c r="D143" s="10">
        <f t="shared" si="40"/>
        <v>2.8325</v>
      </c>
      <c r="E143" s="11">
        <f>TRUNC(1000/((1+D143/100)^(NETWORKDAYS($B143,C143-1,Feriados!$A$1:$A$936)/252)),6)</f>
        <v>987.77231600000005</v>
      </c>
      <c r="F143">
        <f t="shared" si="34"/>
        <v>1.1084450652298905E-4</v>
      </c>
      <c r="G143">
        <f t="shared" si="41"/>
        <v>1.0156383895407448</v>
      </c>
      <c r="H143" s="12">
        <f t="shared" si="42"/>
        <v>1.5638389540744813</v>
      </c>
      <c r="I143" s="24">
        <v>6.1727999999999996</v>
      </c>
      <c r="J143" s="16">
        <f>TRUNC(1000/((1+I143/100)^(NETWORKDAYS($B143,C143-1,Feriados!$A$1:$A$936)/252)),6)</f>
        <v>973.96146299999998</v>
      </c>
      <c r="K143">
        <f t="shared" si="35"/>
        <v>-2.7661613473006774E-4</v>
      </c>
      <c r="L143">
        <f t="shared" si="43"/>
        <v>1.0014379181650066</v>
      </c>
      <c r="M143" s="12">
        <f t="shared" si="44"/>
        <v>0.1437918165006602</v>
      </c>
      <c r="N143" s="25">
        <v>4.1500000000000004</v>
      </c>
      <c r="O143">
        <f t="shared" si="45"/>
        <v>1.0155583016988587</v>
      </c>
      <c r="P143">
        <f t="shared" si="36"/>
        <v>1.6137008906524919E-4</v>
      </c>
      <c r="Q143">
        <f t="shared" si="46"/>
        <v>1.0155583016988587</v>
      </c>
      <c r="R143" s="12">
        <f t="shared" si="47"/>
        <v>1.5558301698858745</v>
      </c>
      <c r="S143" s="19">
        <f t="shared" si="37"/>
        <v>0.68689623439551817</v>
      </c>
      <c r="T143" s="19">
        <f t="shared" si="38"/>
        <v>1.0051475953761677</v>
      </c>
      <c r="W143" s="20">
        <v>4.1500000000000004</v>
      </c>
      <c r="X143" s="21">
        <v>6.1727999999999996</v>
      </c>
      <c r="Y143" s="25">
        <v>6.4</v>
      </c>
    </row>
    <row r="144" spans="1:25" x14ac:dyDescent="0.3">
      <c r="A144">
        <f t="shared" si="39"/>
        <v>142</v>
      </c>
      <c r="B144" s="9">
        <v>44404</v>
      </c>
      <c r="C144" s="9">
        <f t="shared" si="40"/>
        <v>44562</v>
      </c>
      <c r="D144" s="10">
        <f t="shared" si="40"/>
        <v>2.8325</v>
      </c>
      <c r="E144" s="11">
        <f>TRUNC(1000/((1+D144/100)^(NETWORKDAYS($B144,C144-1,Feriados!$A$1:$A$936)/252)),6)</f>
        <v>987.88180499999999</v>
      </c>
      <c r="F144">
        <f t="shared" si="34"/>
        <v>1.1084436992869762E-4</v>
      </c>
      <c r="G144">
        <f t="shared" si="41"/>
        <v>1.0157509673381089</v>
      </c>
      <c r="H144" s="12">
        <f t="shared" si="42"/>
        <v>1.5750967338108879</v>
      </c>
      <c r="I144" s="24">
        <v>6.2260999999999997</v>
      </c>
      <c r="J144" s="16">
        <f>TRUNC(1000/((1+I144/100)^(NETWORKDAYS($B144,C144-1,Feriados!$A$1:$A$936)/252)),6)</f>
        <v>973.97959100000003</v>
      </c>
      <c r="K144">
        <f t="shared" si="35"/>
        <v>1.8612646073501438E-5</v>
      </c>
      <c r="L144">
        <f t="shared" si="43"/>
        <v>1.001456557574542</v>
      </c>
      <c r="M144" s="12">
        <f t="shared" si="44"/>
        <v>0.14565575745419945</v>
      </c>
      <c r="N144" s="25">
        <v>4.1500000000000004</v>
      </c>
      <c r="O144">
        <f t="shared" si="45"/>
        <v>1.0157221824324549</v>
      </c>
      <c r="P144">
        <f t="shared" si="36"/>
        <v>1.6137008906524919E-4</v>
      </c>
      <c r="Q144">
        <f t="shared" si="46"/>
        <v>1.0157221824324549</v>
      </c>
      <c r="R144" s="12">
        <f t="shared" si="47"/>
        <v>1.5722182432454934</v>
      </c>
      <c r="S144" s="19">
        <f t="shared" si="37"/>
        <v>0.68689538792953286</v>
      </c>
      <c r="T144" s="19">
        <f t="shared" si="38"/>
        <v>1.0018308466892309</v>
      </c>
      <c r="W144" s="20">
        <v>4.1500000000000004</v>
      </c>
      <c r="X144" s="21">
        <v>6.2260999999999997</v>
      </c>
      <c r="Y144" s="25">
        <v>6.4</v>
      </c>
    </row>
    <row r="145" spans="1:25" x14ac:dyDescent="0.3">
      <c r="A145">
        <f t="shared" si="39"/>
        <v>143</v>
      </c>
      <c r="B145" s="9">
        <v>44405</v>
      </c>
      <c r="C145" s="9">
        <f t="shared" si="40"/>
        <v>44562</v>
      </c>
      <c r="D145" s="10">
        <f t="shared" si="40"/>
        <v>2.8325</v>
      </c>
      <c r="E145" s="11">
        <f>TRUNC(1000/((1+D145/100)^(NETWORKDAYS($B145,C145-1,Feriados!$A$1:$A$936)/252)),6)</f>
        <v>987.99130600000001</v>
      </c>
      <c r="F145">
        <f t="shared" si="34"/>
        <v>1.1084423201834781E-4</v>
      </c>
      <c r="G145">
        <f t="shared" si="41"/>
        <v>1.0158635574740054</v>
      </c>
      <c r="H145" s="12">
        <f t="shared" si="42"/>
        <v>1.5863557474005363</v>
      </c>
      <c r="I145" s="24">
        <v>6.2533000000000003</v>
      </c>
      <c r="J145" s="16">
        <f>TRUNC(1000/((1+I145/100)^(NETWORKDAYS($B145,C145-1,Feriados!$A$1:$A$936)/252)),6)</f>
        <v>974.10518400000001</v>
      </c>
      <c r="K145">
        <f t="shared" si="35"/>
        <v>1.28948287172026E-4</v>
      </c>
      <c r="L145">
        <f t="shared" si="43"/>
        <v>1.0015856936823184</v>
      </c>
      <c r="M145" s="12">
        <f t="shared" si="44"/>
        <v>0.15856936823184231</v>
      </c>
      <c r="N145" s="25">
        <v>4.1500000000000004</v>
      </c>
      <c r="O145">
        <f t="shared" si="45"/>
        <v>1.0158860896114996</v>
      </c>
      <c r="P145">
        <f t="shared" si="36"/>
        <v>1.6137008906524919E-4</v>
      </c>
      <c r="Q145">
        <f t="shared" si="46"/>
        <v>1.0158860896114996</v>
      </c>
      <c r="R145" s="12">
        <f t="shared" si="47"/>
        <v>1.5886089611499621</v>
      </c>
      <c r="S145" s="19">
        <f t="shared" si="37"/>
        <v>0.68689453330801908</v>
      </c>
      <c r="T145" s="19">
        <f t="shared" si="38"/>
        <v>0.99858164356079504</v>
      </c>
      <c r="W145" s="20">
        <v>4.1500000000000004</v>
      </c>
      <c r="X145" s="21">
        <v>6.2533000000000003</v>
      </c>
      <c r="Y145" s="25">
        <v>6.4</v>
      </c>
    </row>
    <row r="146" spans="1:25" x14ac:dyDescent="0.3">
      <c r="A146">
        <f t="shared" si="39"/>
        <v>144</v>
      </c>
      <c r="B146" s="9">
        <v>44406</v>
      </c>
      <c r="C146" s="9">
        <f t="shared" si="40"/>
        <v>44562</v>
      </c>
      <c r="D146" s="10">
        <f t="shared" si="40"/>
        <v>2.8325</v>
      </c>
      <c r="E146" s="11">
        <f>TRUNC(1000/((1+D146/100)^(NETWORKDAYS($B146,C146-1,Feriados!$A$1:$A$936)/252)),6)</f>
        <v>988.100819</v>
      </c>
      <c r="F146">
        <f t="shared" si="34"/>
        <v>1.1084409279193963E-4</v>
      </c>
      <c r="G146">
        <f t="shared" si="41"/>
        <v>1.015976159948434</v>
      </c>
      <c r="H146" s="12">
        <f t="shared" si="42"/>
        <v>1.5976159948434043</v>
      </c>
      <c r="I146" s="24">
        <v>6.2088000000000001</v>
      </c>
      <c r="J146" s="16">
        <f>TRUNC(1000/((1+I146/100)^(NETWORKDAYS($B146,C146-1,Feriados!$A$1:$A$936)/252)),6)</f>
        <v>974.51461400000005</v>
      </c>
      <c r="K146">
        <f t="shared" si="35"/>
        <v>4.2031395246122649E-4</v>
      </c>
      <c r="L146">
        <f t="shared" si="43"/>
        <v>1.0020066741239586</v>
      </c>
      <c r="M146" s="12">
        <f t="shared" si="44"/>
        <v>0.20066741239586072</v>
      </c>
      <c r="N146" s="25">
        <v>4.1500000000000004</v>
      </c>
      <c r="O146">
        <f t="shared" si="45"/>
        <v>1.0160500232402603</v>
      </c>
      <c r="P146">
        <f t="shared" si="36"/>
        <v>1.6137008906524919E-4</v>
      </c>
      <c r="Q146">
        <f t="shared" si="46"/>
        <v>1.0160500232402603</v>
      </c>
      <c r="R146" s="12">
        <f t="shared" si="47"/>
        <v>1.605002324026028</v>
      </c>
      <c r="S146" s="19">
        <f t="shared" si="37"/>
        <v>0.68689367053097661</v>
      </c>
      <c r="T146" s="19">
        <f t="shared" si="38"/>
        <v>0.99539793240666741</v>
      </c>
      <c r="W146" s="20">
        <v>4.1500000000000004</v>
      </c>
      <c r="X146" s="21">
        <v>6.2088000000000001</v>
      </c>
      <c r="Y146" s="25">
        <v>6.4</v>
      </c>
    </row>
    <row r="147" spans="1:25" x14ac:dyDescent="0.3">
      <c r="A147">
        <f t="shared" si="39"/>
        <v>145</v>
      </c>
      <c r="B147" s="9">
        <v>44407</v>
      </c>
      <c r="C147" s="9">
        <f t="shared" si="40"/>
        <v>44562</v>
      </c>
      <c r="D147" s="10">
        <f t="shared" si="40"/>
        <v>2.8325</v>
      </c>
      <c r="E147" s="11">
        <f>TRUNC(1000/((1+D147/100)^(NETWORKDAYS($B147,C147-1,Feriados!$A$1:$A$936)/252)),6)</f>
        <v>988.21034499999996</v>
      </c>
      <c r="F147">
        <f t="shared" si="34"/>
        <v>1.1084496429303314E-4</v>
      </c>
      <c r="G147">
        <f t="shared" si="41"/>
        <v>1.016088775789606</v>
      </c>
      <c r="H147" s="12">
        <f t="shared" si="42"/>
        <v>1.6088775789605991</v>
      </c>
      <c r="I147" s="24">
        <v>6.3250000000000002</v>
      </c>
      <c r="J147" s="16">
        <f>TRUNC(1000/((1+I147/100)^(NETWORKDAYS($B147,C147-1,Feriados!$A$1:$A$936)/252)),6)</f>
        <v>974.29512199999999</v>
      </c>
      <c r="K147">
        <f t="shared" si="35"/>
        <v>-2.2523212771441425E-4</v>
      </c>
      <c r="L147">
        <f t="shared" si="43"/>
        <v>1.0017809900287615</v>
      </c>
      <c r="M147" s="12">
        <f t="shared" si="44"/>
        <v>0.1780990028761531</v>
      </c>
      <c r="N147" s="25">
        <v>4.1500000000000004</v>
      </c>
      <c r="O147">
        <f t="shared" si="45"/>
        <v>1.0162139833230053</v>
      </c>
      <c r="P147">
        <f t="shared" si="36"/>
        <v>1.6137008906524919E-4</v>
      </c>
      <c r="Q147">
        <f t="shared" si="46"/>
        <v>1.0162139833230053</v>
      </c>
      <c r="R147" s="12">
        <f t="shared" si="47"/>
        <v>1.6213983323005277</v>
      </c>
      <c r="S147" s="19">
        <f t="shared" si="37"/>
        <v>0.68689907116686</v>
      </c>
      <c r="T147" s="19">
        <f t="shared" si="38"/>
        <v>0.99227780546550615</v>
      </c>
      <c r="W147" s="20">
        <v>4.1500000000000004</v>
      </c>
      <c r="X147" s="21">
        <v>6.3250000000000002</v>
      </c>
      <c r="Y147" s="25">
        <v>6.4</v>
      </c>
    </row>
    <row r="148" spans="1:25" x14ac:dyDescent="0.3">
      <c r="A148">
        <f t="shared" si="39"/>
        <v>146</v>
      </c>
      <c r="B148" s="9">
        <v>44410</v>
      </c>
      <c r="C148" s="9">
        <f t="shared" si="40"/>
        <v>44562</v>
      </c>
      <c r="D148" s="10">
        <f t="shared" si="40"/>
        <v>2.8325</v>
      </c>
      <c r="E148" s="11">
        <f>TRUNC(1000/((1+D148/100)^(NETWORKDAYS($B148,C148-1,Feriados!$A$1:$A$936)/252)),6)</f>
        <v>988.319883</v>
      </c>
      <c r="F148">
        <f t="shared" si="34"/>
        <v>1.1084482221246361E-4</v>
      </c>
      <c r="G148">
        <f t="shared" si="41"/>
        <v>1.0162014039693106</v>
      </c>
      <c r="H148" s="12">
        <f t="shared" si="42"/>
        <v>1.6201403969310579</v>
      </c>
      <c r="I148" s="24">
        <v>6.3049999999999997</v>
      </c>
      <c r="J148" s="16">
        <f>TRUNC(1000/((1+I148/100)^(NETWORKDAYS($B148,C148-1,Feriados!$A$1:$A$936)/252)),6)</f>
        <v>974.60938599999997</v>
      </c>
      <c r="K148">
        <f t="shared" si="35"/>
        <v>3.2255524317403861E-4</v>
      </c>
      <c r="L148">
        <f t="shared" si="43"/>
        <v>1.0021041197396074</v>
      </c>
      <c r="M148" s="12">
        <f t="shared" si="44"/>
        <v>0.21041197396074462</v>
      </c>
      <c r="N148" s="25">
        <v>4.1500000000000004</v>
      </c>
      <c r="O148">
        <f t="shared" si="45"/>
        <v>1.0163779698640034</v>
      </c>
      <c r="P148">
        <f t="shared" si="36"/>
        <v>1.6137008906524919E-4</v>
      </c>
      <c r="Q148">
        <f t="shared" si="46"/>
        <v>1.0163779698640034</v>
      </c>
      <c r="R148" s="12">
        <f t="shared" si="47"/>
        <v>1.6377969864003417</v>
      </c>
      <c r="S148" s="19">
        <f t="shared" si="37"/>
        <v>0.68689819070276437</v>
      </c>
      <c r="T148" s="19">
        <f t="shared" si="38"/>
        <v>0.98921930519112111</v>
      </c>
      <c r="W148" s="20">
        <v>4.1500000000000004</v>
      </c>
      <c r="X148" s="21">
        <v>6.3049999999999997</v>
      </c>
      <c r="Y148" s="25">
        <v>6.4</v>
      </c>
    </row>
    <row r="149" spans="1:25" x14ac:dyDescent="0.3">
      <c r="A149">
        <f t="shared" si="39"/>
        <v>147</v>
      </c>
      <c r="B149" s="9">
        <v>44411</v>
      </c>
      <c r="C149" s="9">
        <f t="shared" ref="C149:D164" si="48">+C148</f>
        <v>44562</v>
      </c>
      <c r="D149" s="10">
        <f t="shared" si="48"/>
        <v>2.8325</v>
      </c>
      <c r="E149" s="11">
        <f>TRUNC(1000/((1+D149/100)^(NETWORKDAYS($B149,C149-1,Feriados!$A$1:$A$936)/252)),6)</f>
        <v>988.42943200000002</v>
      </c>
      <c r="F149">
        <f t="shared" si="34"/>
        <v>1.1084366699920523E-4</v>
      </c>
      <c r="G149">
        <f t="shared" si="41"/>
        <v>1.0163140434593363</v>
      </c>
      <c r="H149" s="12">
        <f t="shared" si="42"/>
        <v>1.6314043459336292</v>
      </c>
      <c r="I149" s="24">
        <v>6.3449999999999998</v>
      </c>
      <c r="J149" s="16">
        <f>TRUNC(1000/((1+I149/100)^(NETWORKDAYS($B149,C149-1,Feriados!$A$1:$A$936)/252)),6)</f>
        <v>974.693085</v>
      </c>
      <c r="K149">
        <f t="shared" si="35"/>
        <v>8.5879534100774535E-5</v>
      </c>
      <c r="L149">
        <f t="shared" si="43"/>
        <v>1.0021901799745312</v>
      </c>
      <c r="M149" s="12">
        <f t="shared" si="44"/>
        <v>0.21901799745311923</v>
      </c>
      <c r="N149" s="25">
        <v>4.1500000000000004</v>
      </c>
      <c r="O149">
        <f t="shared" si="45"/>
        <v>1.0165419828675244</v>
      </c>
      <c r="P149">
        <f t="shared" si="36"/>
        <v>1.6137008906524919E-4</v>
      </c>
      <c r="Q149">
        <f t="shared" si="46"/>
        <v>1.0165419828675244</v>
      </c>
      <c r="R149" s="12">
        <f t="shared" si="47"/>
        <v>1.6541982867524396</v>
      </c>
      <c r="S149" s="19">
        <f t="shared" si="37"/>
        <v>0.68689103192095369</v>
      </c>
      <c r="T149" s="19">
        <f t="shared" si="38"/>
        <v>0.98622055106612394</v>
      </c>
      <c r="W149" s="20">
        <v>4.1500000000000004</v>
      </c>
      <c r="X149" s="21">
        <v>6.3449999999999998</v>
      </c>
      <c r="Y149" s="25">
        <v>6.4</v>
      </c>
    </row>
    <row r="150" spans="1:25" x14ac:dyDescent="0.3">
      <c r="A150">
        <f t="shared" si="39"/>
        <v>148</v>
      </c>
      <c r="B150" s="9">
        <v>44412</v>
      </c>
      <c r="C150" s="9">
        <f t="shared" si="48"/>
        <v>44562</v>
      </c>
      <c r="D150" s="10">
        <f t="shared" si="48"/>
        <v>2.8325</v>
      </c>
      <c r="E150" s="11">
        <f>TRUNC(1000/((1+D150/100)^(NETWORKDAYS($B150,C150-1,Feriados!$A$1:$A$936)/252)),6)</f>
        <v>988.538994</v>
      </c>
      <c r="F150">
        <f t="shared" si="34"/>
        <v>1.1084453422061102E-4</v>
      </c>
      <c r="G150">
        <f t="shared" si="41"/>
        <v>1.0164266963161055</v>
      </c>
      <c r="H150" s="12">
        <f t="shared" si="42"/>
        <v>1.6426696316105494</v>
      </c>
      <c r="I150" s="24">
        <v>6.35</v>
      </c>
      <c r="J150" s="16">
        <f>TRUNC(1000/((1+I150/100)^(NETWORKDAYS($B150,C150-1,Feriados!$A$1:$A$936)/252)),6)</f>
        <v>974.91214000000002</v>
      </c>
      <c r="K150">
        <f t="shared" si="35"/>
        <v>2.2474254036586316E-4</v>
      </c>
      <c r="L150">
        <f t="shared" si="43"/>
        <v>1.0024154147415083</v>
      </c>
      <c r="M150" s="12">
        <f t="shared" si="44"/>
        <v>0.24154147415083038</v>
      </c>
      <c r="N150" s="25">
        <v>4.1500000000000004</v>
      </c>
      <c r="O150">
        <f t="shared" si="45"/>
        <v>1.0167060223378384</v>
      </c>
      <c r="P150">
        <f t="shared" si="36"/>
        <v>1.6137008906524919E-4</v>
      </c>
      <c r="Q150">
        <f t="shared" si="46"/>
        <v>1.0167060223378384</v>
      </c>
      <c r="R150" s="12">
        <f t="shared" si="47"/>
        <v>1.6706022337838355</v>
      </c>
      <c r="S150" s="19">
        <f t="shared" si="37"/>
        <v>0.68689640603588931</v>
      </c>
      <c r="T150" s="19">
        <f t="shared" si="38"/>
        <v>0.98327992049309054</v>
      </c>
      <c r="W150" s="20">
        <v>4.1500000000000004</v>
      </c>
      <c r="X150" s="21">
        <v>6.35</v>
      </c>
      <c r="Y150" s="25">
        <v>6.4</v>
      </c>
    </row>
    <row r="151" spans="1:25" x14ac:dyDescent="0.3">
      <c r="A151">
        <f t="shared" si="39"/>
        <v>149</v>
      </c>
      <c r="B151" s="9">
        <v>44413</v>
      </c>
      <c r="C151" s="9">
        <f t="shared" si="48"/>
        <v>44562</v>
      </c>
      <c r="D151" s="10">
        <f t="shared" si="48"/>
        <v>2.8325</v>
      </c>
      <c r="E151" s="11">
        <f>TRUNC(1000/((1+D151/100)^(NETWORKDAYS($B151,C151-1,Feriados!$A$1:$A$936)/252)),6)</f>
        <v>988.64856799999995</v>
      </c>
      <c r="F151">
        <f t="shared" si="34"/>
        <v>1.1084438819808362E-4</v>
      </c>
      <c r="G151">
        <f t="shared" si="41"/>
        <v>1.0165393615114069</v>
      </c>
      <c r="H151" s="12">
        <f t="shared" si="42"/>
        <v>1.6539361511406891</v>
      </c>
      <c r="I151" s="24">
        <v>6.4749999999999996</v>
      </c>
      <c r="J151" s="16">
        <f>TRUNC(1000/((1+I151/100)^(NETWORKDAYS($B151,C151-1,Feriados!$A$1:$A$936)/252)),6)</f>
        <v>974.68226500000003</v>
      </c>
      <c r="K151">
        <f t="shared" si="35"/>
        <v>-2.3579047851429724E-4</v>
      </c>
      <c r="L151">
        <f t="shared" si="43"/>
        <v>1.0021790547311964</v>
      </c>
      <c r="M151" s="12">
        <f t="shared" si="44"/>
        <v>0.21790547311963948</v>
      </c>
      <c r="N151" s="25">
        <v>5.15</v>
      </c>
      <c r="O151">
        <f t="shared" si="45"/>
        <v>1.0168700882792161</v>
      </c>
      <c r="P151">
        <f t="shared" si="36"/>
        <v>1.6137008906524919E-4</v>
      </c>
      <c r="Q151">
        <f t="shared" si="46"/>
        <v>1.0168700882792161</v>
      </c>
      <c r="R151" s="12">
        <f t="shared" si="47"/>
        <v>1.68700882792161</v>
      </c>
      <c r="S151" s="19">
        <f t="shared" si="37"/>
        <v>0.68689550114373576</v>
      </c>
      <c r="T151" s="19">
        <f t="shared" si="38"/>
        <v>0.98039567058954502</v>
      </c>
      <c r="W151" s="20">
        <v>5.15</v>
      </c>
      <c r="X151" s="21">
        <v>6.4749999999999996</v>
      </c>
      <c r="Y151" s="25">
        <v>6.4</v>
      </c>
    </row>
    <row r="152" spans="1:25" x14ac:dyDescent="0.3">
      <c r="A152">
        <f t="shared" si="39"/>
        <v>150</v>
      </c>
      <c r="B152" s="9">
        <v>44414</v>
      </c>
      <c r="C152" s="9">
        <f t="shared" si="48"/>
        <v>44562</v>
      </c>
      <c r="D152" s="10">
        <f t="shared" si="48"/>
        <v>2.8325</v>
      </c>
      <c r="E152" s="11">
        <f>TRUNC(1000/((1+D152/100)^(NETWORKDAYS($B152,C152-1,Feriados!$A$1:$A$936)/252)),6)</f>
        <v>988.75815499999999</v>
      </c>
      <c r="F152">
        <f t="shared" si="34"/>
        <v>1.1084525234461573E-4</v>
      </c>
      <c r="G152">
        <f t="shared" si="41"/>
        <v>1.0166520400734518</v>
      </c>
      <c r="H152" s="12">
        <f t="shared" si="42"/>
        <v>1.6652040073451779</v>
      </c>
      <c r="I152" s="24">
        <v>6.4797000000000002</v>
      </c>
      <c r="J152" s="16">
        <f>TRUNC(1000/((1+I152/100)^(NETWORKDAYS($B152,C152-1,Feriados!$A$1:$A$936)/252)),6)</f>
        <v>974.90754200000003</v>
      </c>
      <c r="K152">
        <f t="shared" si="35"/>
        <v>2.3112865401331284E-4</v>
      </c>
      <c r="L152">
        <f t="shared" si="43"/>
        <v>1.0024106870271967</v>
      </c>
      <c r="M152" s="12">
        <f t="shared" si="44"/>
        <v>0.24106870271967118</v>
      </c>
      <c r="N152" s="25">
        <v>5.15</v>
      </c>
      <c r="O152">
        <f t="shared" si="45"/>
        <v>1.0170727469372476</v>
      </c>
      <c r="P152">
        <f t="shared" si="36"/>
        <v>1.9929650834193957E-4</v>
      </c>
      <c r="Q152">
        <f t="shared" si="46"/>
        <v>1.0170727469372476</v>
      </c>
      <c r="R152" s="12">
        <f t="shared" si="47"/>
        <v>1.7072746937247585</v>
      </c>
      <c r="S152" s="19">
        <f t="shared" si="37"/>
        <v>0.55618261085856502</v>
      </c>
      <c r="T152" s="19">
        <f t="shared" si="38"/>
        <v>0.97535798630752557</v>
      </c>
      <c r="W152" s="20">
        <v>5.15</v>
      </c>
      <c r="X152" s="21">
        <v>6.4797000000000002</v>
      </c>
      <c r="Y152" s="25">
        <v>6.65</v>
      </c>
    </row>
    <row r="153" spans="1:25" x14ac:dyDescent="0.3">
      <c r="A153">
        <f t="shared" si="39"/>
        <v>151</v>
      </c>
      <c r="B153" s="9">
        <v>44417</v>
      </c>
      <c r="C153" s="9">
        <f t="shared" si="48"/>
        <v>44562</v>
      </c>
      <c r="D153" s="10">
        <f t="shared" si="48"/>
        <v>2.8325</v>
      </c>
      <c r="E153" s="11">
        <f>TRUNC(1000/((1+D153/100)^(NETWORKDAYS($B153,C153-1,Feriados!$A$1:$A$936)/252)),6)</f>
        <v>988.86775299999999</v>
      </c>
      <c r="F153">
        <f t="shared" si="34"/>
        <v>1.1084409210249113E-4</v>
      </c>
      <c r="G153">
        <f t="shared" si="41"/>
        <v>1.0167647299458178</v>
      </c>
      <c r="H153" s="12">
        <f t="shared" si="42"/>
        <v>1.6764729945817791</v>
      </c>
      <c r="I153" s="24">
        <v>6.5232000000000001</v>
      </c>
      <c r="J153" s="16">
        <f>TRUNC(1000/((1+I153/100)^(NETWORKDAYS($B153,C153-1,Feriados!$A$1:$A$936)/252)),6)</f>
        <v>974.99084300000004</v>
      </c>
      <c r="K153">
        <f t="shared" si="35"/>
        <v>8.5445025719277368E-5</v>
      </c>
      <c r="L153">
        <f t="shared" si="43"/>
        <v>1.002496338034131</v>
      </c>
      <c r="M153" s="12">
        <f t="shared" si="44"/>
        <v>0.24963380341309627</v>
      </c>
      <c r="N153" s="25">
        <v>5.15</v>
      </c>
      <c r="O153">
        <f t="shared" si="45"/>
        <v>1.017275445984442</v>
      </c>
      <c r="P153">
        <f t="shared" si="36"/>
        <v>1.9929650834193957E-4</v>
      </c>
      <c r="Q153">
        <f t="shared" si="46"/>
        <v>1.017275445984442</v>
      </c>
      <c r="R153" s="12">
        <f t="shared" si="47"/>
        <v>1.7275445984441973</v>
      </c>
      <c r="S153" s="19">
        <f t="shared" si="37"/>
        <v>0.5561767891703967</v>
      </c>
      <c r="T153" s="19">
        <f t="shared" si="38"/>
        <v>0.97043688255086868</v>
      </c>
      <c r="W153" s="20">
        <v>5.15</v>
      </c>
      <c r="X153" s="21">
        <v>6.5232000000000001</v>
      </c>
      <c r="Y153" s="25">
        <v>6.65</v>
      </c>
    </row>
    <row r="154" spans="1:25" x14ac:dyDescent="0.3">
      <c r="A154">
        <f t="shared" si="39"/>
        <v>152</v>
      </c>
      <c r="B154" s="9">
        <v>44418</v>
      </c>
      <c r="C154" s="9">
        <f t="shared" si="48"/>
        <v>44562</v>
      </c>
      <c r="D154" s="10">
        <f t="shared" si="48"/>
        <v>2.8325</v>
      </c>
      <c r="E154" s="11">
        <f>TRUNC(1000/((1+D154/100)^(NETWORKDAYS($B154,C154-1,Feriados!$A$1:$A$936)/252)),6)</f>
        <v>988.97736399999997</v>
      </c>
      <c r="F154">
        <f t="shared" si="34"/>
        <v>1.1084495339996892E-4</v>
      </c>
      <c r="G154">
        <f t="shared" si="41"/>
        <v>1.0168774331849273</v>
      </c>
      <c r="H154" s="12">
        <f t="shared" si="42"/>
        <v>1.6877433184927293</v>
      </c>
      <c r="I154" s="24">
        <v>6.4912000000000001</v>
      </c>
      <c r="J154" s="16">
        <f>TRUNC(1000/((1+I154/100)^(NETWORKDAYS($B154,C154-1,Feriados!$A$1:$A$936)/252)),6)</f>
        <v>975.35164699999996</v>
      </c>
      <c r="K154">
        <f t="shared" si="35"/>
        <v>3.7005886013230516E-4</v>
      </c>
      <c r="L154">
        <f t="shared" si="43"/>
        <v>1.0028673206862706</v>
      </c>
      <c r="M154" s="12">
        <f t="shared" si="44"/>
        <v>0.28673206862706024</v>
      </c>
      <c r="N154" s="25">
        <v>5.15</v>
      </c>
      <c r="O154">
        <f t="shared" si="45"/>
        <v>1.0174781854288486</v>
      </c>
      <c r="P154">
        <f t="shared" si="36"/>
        <v>1.9929650834193957E-4</v>
      </c>
      <c r="Q154">
        <f t="shared" si="46"/>
        <v>1.0174781854288486</v>
      </c>
      <c r="R154" s="12">
        <f t="shared" si="47"/>
        <v>1.7478185428848603</v>
      </c>
      <c r="S154" s="19">
        <f t="shared" si="37"/>
        <v>0.55618111085914557</v>
      </c>
      <c r="T154" s="19">
        <f t="shared" si="38"/>
        <v>0.96562845460320279</v>
      </c>
      <c r="W154" s="20">
        <v>5.15</v>
      </c>
      <c r="X154" s="21">
        <v>6.4912000000000001</v>
      </c>
      <c r="Y154" s="25">
        <v>6.65</v>
      </c>
    </row>
    <row r="155" spans="1:25" x14ac:dyDescent="0.3">
      <c r="A155">
        <f t="shared" si="39"/>
        <v>153</v>
      </c>
      <c r="B155" s="9">
        <v>44419</v>
      </c>
      <c r="C155" s="9">
        <f t="shared" si="48"/>
        <v>44562</v>
      </c>
      <c r="D155" s="10">
        <f t="shared" si="48"/>
        <v>2.8325</v>
      </c>
      <c r="E155" s="11">
        <f>TRUNC(1000/((1+D155/100)^(NETWORKDAYS($B155,C155-1,Feriados!$A$1:$A$936)/252)),6)</f>
        <v>989.08698600000002</v>
      </c>
      <c r="F155">
        <f t="shared" si="34"/>
        <v>1.1084379075843032E-4</v>
      </c>
      <c r="G155">
        <f t="shared" si="41"/>
        <v>1.0169901477343581</v>
      </c>
      <c r="H155" s="12">
        <f t="shared" si="42"/>
        <v>1.6990147734358141</v>
      </c>
      <c r="I155" s="24">
        <v>6.5227000000000004</v>
      </c>
      <c r="J155" s="16">
        <f>TRUNC(1000/((1+I155/100)^(NETWORKDAYS($B155,C155-1,Feriados!$A$1:$A$936)/252)),6)</f>
        <v>975.48175000000003</v>
      </c>
      <c r="K155">
        <f t="shared" si="35"/>
        <v>1.3339086513086684E-4</v>
      </c>
      <c r="L155">
        <f t="shared" si="43"/>
        <v>1.0030010940257885</v>
      </c>
      <c r="M155" s="12">
        <f t="shared" si="44"/>
        <v>0.30010940257885199</v>
      </c>
      <c r="N155" s="25">
        <v>5.15</v>
      </c>
      <c r="O155">
        <f t="shared" si="45"/>
        <v>1.0176809652785186</v>
      </c>
      <c r="P155">
        <f t="shared" si="36"/>
        <v>1.9929650834193957E-4</v>
      </c>
      <c r="Q155">
        <f t="shared" si="46"/>
        <v>1.0176809652785186</v>
      </c>
      <c r="R155" s="12">
        <f t="shared" si="47"/>
        <v>1.768096527851859</v>
      </c>
      <c r="S155" s="19">
        <f t="shared" si="37"/>
        <v>0.55617527713155912</v>
      </c>
      <c r="T155" s="19">
        <f t="shared" si="38"/>
        <v>0.96092874267448769</v>
      </c>
      <c r="W155" s="20">
        <v>5.15</v>
      </c>
      <c r="X155" s="21">
        <v>6.5227000000000004</v>
      </c>
      <c r="Y155" s="25">
        <v>6.65</v>
      </c>
    </row>
    <row r="156" spans="1:25" x14ac:dyDescent="0.3">
      <c r="A156">
        <f t="shared" si="39"/>
        <v>154</v>
      </c>
      <c r="B156" s="9">
        <v>44420</v>
      </c>
      <c r="C156" s="9">
        <f t="shared" si="48"/>
        <v>44562</v>
      </c>
      <c r="D156" s="10">
        <f t="shared" si="48"/>
        <v>2.8325</v>
      </c>
      <c r="E156" s="11">
        <f>TRUNC(1000/((1+D156/100)^(NETWORKDAYS($B156,C156-1,Feriados!$A$1:$A$936)/252)),6)</f>
        <v>989.19662100000005</v>
      </c>
      <c r="F156">
        <f t="shared" si="34"/>
        <v>1.1084464920863013E-4</v>
      </c>
      <c r="G156">
        <f t="shared" si="41"/>
        <v>1.0171028756505325</v>
      </c>
      <c r="H156" s="12">
        <f t="shared" si="42"/>
        <v>1.7102875650532479</v>
      </c>
      <c r="I156" s="24">
        <v>6.5735999999999999</v>
      </c>
      <c r="J156" s="16">
        <f>TRUNC(1000/((1+I156/100)^(NETWORKDAYS($B156,C156-1,Feriados!$A$1:$A$936)/252)),6)</f>
        <v>975.54512599999998</v>
      </c>
      <c r="K156">
        <f t="shared" si="35"/>
        <v>6.4968924328834277E-5</v>
      </c>
      <c r="L156">
        <f t="shared" si="43"/>
        <v>1.0030662579279681</v>
      </c>
      <c r="M156" s="12">
        <f t="shared" si="44"/>
        <v>0.30662579279681079</v>
      </c>
      <c r="N156" s="25">
        <v>5.15</v>
      </c>
      <c r="O156">
        <f t="shared" si="45"/>
        <v>1.0178837855415046</v>
      </c>
      <c r="P156">
        <f t="shared" si="36"/>
        <v>1.9929650834193957E-4</v>
      </c>
      <c r="Q156">
        <f t="shared" si="46"/>
        <v>1.0178837855415046</v>
      </c>
      <c r="R156" s="12">
        <f t="shared" si="47"/>
        <v>1.7883785541504604</v>
      </c>
      <c r="S156" s="19">
        <f t="shared" si="37"/>
        <v>0.55617958453366545</v>
      </c>
      <c r="T156" s="19">
        <f t="shared" si="38"/>
        <v>0.95633419506402639</v>
      </c>
      <c r="W156" s="20">
        <v>5.15</v>
      </c>
      <c r="X156" s="21">
        <v>6.5735999999999999</v>
      </c>
      <c r="Y156" s="25">
        <v>6.65</v>
      </c>
    </row>
    <row r="157" spans="1:25" x14ac:dyDescent="0.3">
      <c r="A157">
        <f t="shared" si="39"/>
        <v>155</v>
      </c>
      <c r="B157" s="9">
        <v>44421</v>
      </c>
      <c r="C157" s="9">
        <f t="shared" si="48"/>
        <v>44562</v>
      </c>
      <c r="D157" s="10">
        <f t="shared" si="48"/>
        <v>2.8325</v>
      </c>
      <c r="E157" s="11">
        <f>TRUNC(1000/((1+D157/100)^(NETWORKDAYS($B157,C157-1,Feriados!$A$1:$A$936)/252)),6)</f>
        <v>989.30626800000005</v>
      </c>
      <c r="F157">
        <f t="shared" si="34"/>
        <v>1.1084449509057848E-4</v>
      </c>
      <c r="G157">
        <f t="shared" si="41"/>
        <v>1.0172156159052392</v>
      </c>
      <c r="H157" s="12">
        <f t="shared" si="42"/>
        <v>1.7215615905239234</v>
      </c>
      <c r="I157" s="24">
        <v>6.62</v>
      </c>
      <c r="J157" s="16">
        <f>TRUNC(1000/((1+I157/100)^(NETWORKDAYS($B157,C157-1,Feriados!$A$1:$A$936)/252)),6)</f>
        <v>975.62814000000003</v>
      </c>
      <c r="K157">
        <f t="shared" si="35"/>
        <v>8.5094987189782145E-5</v>
      </c>
      <c r="L157">
        <f t="shared" si="43"/>
        <v>1.003151613838337</v>
      </c>
      <c r="M157" s="12">
        <f t="shared" si="44"/>
        <v>0.3151613838336953</v>
      </c>
      <c r="N157" s="25">
        <v>5.15</v>
      </c>
      <c r="O157">
        <f t="shared" si="45"/>
        <v>1.0180866462258609</v>
      </c>
      <c r="P157">
        <f t="shared" si="36"/>
        <v>1.9929650834193957E-4</v>
      </c>
      <c r="Q157">
        <f t="shared" si="46"/>
        <v>1.0180866462258609</v>
      </c>
      <c r="R157" s="12">
        <f t="shared" si="47"/>
        <v>1.808664622586087</v>
      </c>
      <c r="S157" s="19">
        <f t="shared" si="37"/>
        <v>0.55617881122332025</v>
      </c>
      <c r="T157" s="19">
        <f t="shared" si="38"/>
        <v>0.95184124741842924</v>
      </c>
      <c r="W157" s="20">
        <v>5.15</v>
      </c>
      <c r="X157" s="21">
        <v>6.62</v>
      </c>
      <c r="Y157" s="25">
        <v>6.65</v>
      </c>
    </row>
    <row r="158" spans="1:25" x14ac:dyDescent="0.3">
      <c r="A158">
        <f t="shared" si="39"/>
        <v>156</v>
      </c>
      <c r="B158" s="9">
        <v>44424</v>
      </c>
      <c r="C158" s="9">
        <f t="shared" si="48"/>
        <v>44562</v>
      </c>
      <c r="D158" s="10">
        <f t="shared" si="48"/>
        <v>2.8325</v>
      </c>
      <c r="E158" s="11">
        <f>TRUNC(1000/((1+D158/100)^(NETWORKDAYS($B158,C158-1,Feriados!$A$1:$A$936)/252)),6)</f>
        <v>989.41592700000001</v>
      </c>
      <c r="F158">
        <f t="shared" si="34"/>
        <v>1.1084433966201956E-4</v>
      </c>
      <c r="G158">
        <f t="shared" si="41"/>
        <v>1.0173283684984782</v>
      </c>
      <c r="H158" s="12">
        <f t="shared" si="42"/>
        <v>1.7328368498478186</v>
      </c>
      <c r="I158" s="24">
        <v>6.6162999999999998</v>
      </c>
      <c r="J158" s="16">
        <f>TRUNC(1000/((1+I158/100)^(NETWORKDAYS($B158,C158-1,Feriados!$A$1:$A$936)/252)),6)</f>
        <v>975.88924199999997</v>
      </c>
      <c r="K158">
        <f t="shared" si="35"/>
        <v>2.6762450701744989E-4</v>
      </c>
      <c r="L158">
        <f t="shared" si="43"/>
        <v>1.0034200817944543</v>
      </c>
      <c r="M158" s="12">
        <f t="shared" si="44"/>
        <v>0.34200817944542994</v>
      </c>
      <c r="N158" s="25">
        <v>5.15</v>
      </c>
      <c r="O158">
        <f t="shared" si="45"/>
        <v>1.0182895473396432</v>
      </c>
      <c r="P158">
        <f t="shared" si="36"/>
        <v>1.9929650834193957E-4</v>
      </c>
      <c r="Q158">
        <f t="shared" si="46"/>
        <v>1.0182895473396432</v>
      </c>
      <c r="R158" s="12">
        <f t="shared" si="47"/>
        <v>1.8289547339643164</v>
      </c>
      <c r="S158" s="19">
        <f t="shared" si="37"/>
        <v>0.55617803133730914</v>
      </c>
      <c r="T158" s="19">
        <f t="shared" si="38"/>
        <v>0.94744654838550357</v>
      </c>
      <c r="W158" s="20">
        <v>5.15</v>
      </c>
      <c r="X158" s="21">
        <v>6.6162999999999998</v>
      </c>
      <c r="Y158" s="25">
        <v>6.65</v>
      </c>
    </row>
    <row r="159" spans="1:25" x14ac:dyDescent="0.3">
      <c r="A159">
        <f t="shared" si="39"/>
        <v>157</v>
      </c>
      <c r="B159" s="9">
        <v>44425</v>
      </c>
      <c r="C159" s="9">
        <f t="shared" si="48"/>
        <v>44562</v>
      </c>
      <c r="D159" s="10">
        <f t="shared" si="48"/>
        <v>2.8325</v>
      </c>
      <c r="E159" s="11">
        <f>TRUNC(1000/((1+D159/100)^(NETWORKDAYS($B159,C159-1,Feriados!$A$1:$A$936)/252)),6)</f>
        <v>989.52559900000006</v>
      </c>
      <c r="F159">
        <f t="shared" si="34"/>
        <v>1.1084519362092315E-4</v>
      </c>
      <c r="G159">
        <f t="shared" si="41"/>
        <v>1.0174411344584604</v>
      </c>
      <c r="H159" s="12">
        <f t="shared" si="42"/>
        <v>1.7441134458460406</v>
      </c>
      <c r="I159" s="24">
        <v>6.6550000000000002</v>
      </c>
      <c r="J159" s="16">
        <f>TRUNC(1000/((1+I159/100)^(NETWORKDAYS($B159,C159-1,Feriados!$A$1:$A$936)/252)),6)</f>
        <v>976.00383499999998</v>
      </c>
      <c r="K159">
        <f t="shared" si="35"/>
        <v>1.1742418613525096E-4</v>
      </c>
      <c r="L159">
        <f t="shared" si="43"/>
        <v>1.0035379075809108</v>
      </c>
      <c r="M159" s="12">
        <f t="shared" si="44"/>
        <v>0.35379075809107707</v>
      </c>
      <c r="N159" s="25">
        <v>5.15</v>
      </c>
      <c r="O159">
        <f t="shared" si="45"/>
        <v>1.018492488890909</v>
      </c>
      <c r="P159">
        <f t="shared" si="36"/>
        <v>1.9929650834193957E-4</v>
      </c>
      <c r="Q159">
        <f t="shared" si="46"/>
        <v>1.018492488890909</v>
      </c>
      <c r="R159" s="12">
        <f t="shared" si="47"/>
        <v>1.8492488890909042</v>
      </c>
      <c r="S159" s="19">
        <f t="shared" si="37"/>
        <v>0.55618231620366576</v>
      </c>
      <c r="T159" s="19">
        <f t="shared" si="38"/>
        <v>0.94314694800409016</v>
      </c>
      <c r="W159" s="20">
        <v>5.15</v>
      </c>
      <c r="X159" s="21">
        <v>6.6550000000000002</v>
      </c>
      <c r="Y159" s="25">
        <v>6.65</v>
      </c>
    </row>
    <row r="160" spans="1:25" x14ac:dyDescent="0.3">
      <c r="A160">
        <f t="shared" si="39"/>
        <v>158</v>
      </c>
      <c r="B160" s="9">
        <v>44426</v>
      </c>
      <c r="C160" s="9">
        <f t="shared" si="48"/>
        <v>44562</v>
      </c>
      <c r="D160" s="10">
        <f t="shared" si="48"/>
        <v>2.8325</v>
      </c>
      <c r="E160" s="11">
        <f>TRUNC(1000/((1+D160/100)^(NETWORKDAYS($B160,C160-1,Feriados!$A$1:$A$936)/252)),6)</f>
        <v>989.63528199999996</v>
      </c>
      <c r="F160">
        <f t="shared" si="34"/>
        <v>1.1084402476368993E-4</v>
      </c>
      <c r="G160">
        <f t="shared" si="41"/>
        <v>1.017553911728764</v>
      </c>
      <c r="H160" s="12">
        <f t="shared" si="42"/>
        <v>1.7553911728763971</v>
      </c>
      <c r="I160" s="24">
        <v>6.7149999999999999</v>
      </c>
      <c r="J160" s="16">
        <f>TRUNC(1000/((1+I160/100)^(NETWORKDAYS($B160,C160-1,Feriados!$A$1:$A$936)/252)),6)</f>
        <v>976.04862000000003</v>
      </c>
      <c r="K160">
        <f t="shared" si="35"/>
        <v>4.5886090191515905E-5</v>
      </c>
      <c r="L160">
        <f t="shared" si="43"/>
        <v>1.0035839560118487</v>
      </c>
      <c r="M160" s="12">
        <f t="shared" si="44"/>
        <v>0.3583956011848688</v>
      </c>
      <c r="N160" s="25">
        <v>5.15</v>
      </c>
      <c r="O160">
        <f t="shared" si="45"/>
        <v>1.0186954708877174</v>
      </c>
      <c r="P160">
        <f t="shared" si="36"/>
        <v>1.9929650834193957E-4</v>
      </c>
      <c r="Q160">
        <f t="shared" si="46"/>
        <v>1.0186954708877174</v>
      </c>
      <c r="R160" s="12">
        <f t="shared" si="47"/>
        <v>1.8695470887717391</v>
      </c>
      <c r="S160" s="19">
        <f t="shared" si="37"/>
        <v>0.55617645128790316</v>
      </c>
      <c r="T160" s="19">
        <f t="shared" si="38"/>
        <v>0.93893926685187667</v>
      </c>
      <c r="W160" s="20">
        <v>5.15</v>
      </c>
      <c r="X160" s="21">
        <v>6.7149999999999999</v>
      </c>
      <c r="Y160" s="25">
        <v>6.65</v>
      </c>
    </row>
    <row r="161" spans="1:25" x14ac:dyDescent="0.3">
      <c r="A161">
        <f t="shared" si="39"/>
        <v>159</v>
      </c>
      <c r="B161" s="9">
        <v>44427</v>
      </c>
      <c r="C161" s="9">
        <f t="shared" si="48"/>
        <v>44562</v>
      </c>
      <c r="D161" s="10">
        <f t="shared" si="48"/>
        <v>2.8325</v>
      </c>
      <c r="E161" s="11">
        <f>TRUNC(1000/((1+D161/100)^(NETWORKDAYS($B161,C161-1,Feriados!$A$1:$A$936)/252)),6)</f>
        <v>989.74497799999995</v>
      </c>
      <c r="F161">
        <f t="shared" si="34"/>
        <v>1.1084487588020053E-4</v>
      </c>
      <c r="G161">
        <f t="shared" si="41"/>
        <v>1.017666702365811</v>
      </c>
      <c r="H161" s="12">
        <f t="shared" si="42"/>
        <v>1.7666702365811027</v>
      </c>
      <c r="I161" s="24">
        <v>6.7249999999999996</v>
      </c>
      <c r="J161" s="16">
        <f>TRUNC(1000/((1+I161/100)^(NETWORKDAYS($B161,C161-1,Feriados!$A$1:$A$936)/252)),6)</f>
        <v>976.26661799999999</v>
      </c>
      <c r="K161">
        <f t="shared" si="35"/>
        <v>2.2334748037455832E-4</v>
      </c>
      <c r="L161">
        <f t="shared" si="43"/>
        <v>1.0038081039597682</v>
      </c>
      <c r="M161" s="12">
        <f t="shared" si="44"/>
        <v>0.3808103959768161</v>
      </c>
      <c r="N161" s="25">
        <v>5.15</v>
      </c>
      <c r="O161">
        <f t="shared" si="45"/>
        <v>1.0188984933381291</v>
      </c>
      <c r="P161">
        <f t="shared" si="36"/>
        <v>1.9929650834193957E-4</v>
      </c>
      <c r="Q161">
        <f t="shared" si="46"/>
        <v>1.0188984933381291</v>
      </c>
      <c r="R161" s="12">
        <f t="shared" si="47"/>
        <v>1.8898493338129096</v>
      </c>
      <c r="S161" s="19">
        <f t="shared" si="37"/>
        <v>0.55618072189212842</v>
      </c>
      <c r="T161" s="19">
        <f t="shared" si="38"/>
        <v>0.93482067854410167</v>
      </c>
      <c r="W161" s="20">
        <v>5.15</v>
      </c>
      <c r="X161" s="21">
        <v>6.7249999999999996</v>
      </c>
      <c r="Y161" s="25">
        <v>6.65</v>
      </c>
    </row>
    <row r="162" spans="1:25" x14ac:dyDescent="0.3">
      <c r="A162">
        <f t="shared" si="39"/>
        <v>160</v>
      </c>
      <c r="B162" s="9">
        <v>44428</v>
      </c>
      <c r="C162" s="9">
        <f t="shared" si="48"/>
        <v>44562</v>
      </c>
      <c r="D162" s="10">
        <f t="shared" si="48"/>
        <v>2.8325</v>
      </c>
      <c r="E162" s="11">
        <f>TRUNC(1000/((1+D162/100)^(NETWORKDAYS($B162,C162-1,Feriados!$A$1:$A$936)/252)),6)</f>
        <v>989.85468500000002</v>
      </c>
      <c r="F162">
        <f t="shared" si="34"/>
        <v>1.1084370462954851E-4</v>
      </c>
      <c r="G162">
        <f t="shared" si="41"/>
        <v>1.0177795043131794</v>
      </c>
      <c r="H162" s="12">
        <f t="shared" si="42"/>
        <v>1.7779504313179428</v>
      </c>
      <c r="I162" s="24">
        <v>6.69</v>
      </c>
      <c r="J162" s="16">
        <f>TRUNC(1000/((1+I162/100)^(NETWORKDAYS($B162,C162-1,Feriados!$A$1:$A$936)/252)),6)</f>
        <v>976.63573699999995</v>
      </c>
      <c r="K162">
        <f t="shared" si="35"/>
        <v>3.7809241163655471E-4</v>
      </c>
      <c r="L162">
        <f t="shared" si="43"/>
        <v>1.0041876361866147</v>
      </c>
      <c r="M162" s="12">
        <f t="shared" si="44"/>
        <v>0.41876361866146627</v>
      </c>
      <c r="N162" s="25">
        <v>5.15</v>
      </c>
      <c r="O162">
        <f t="shared" si="45"/>
        <v>1.0191015562502062</v>
      </c>
      <c r="P162">
        <f t="shared" si="36"/>
        <v>1.9929650834193957E-4</v>
      </c>
      <c r="Q162">
        <f t="shared" si="46"/>
        <v>1.0191015562502062</v>
      </c>
      <c r="R162" s="12">
        <f t="shared" si="47"/>
        <v>1.9101556250206153</v>
      </c>
      <c r="S162" s="19">
        <f t="shared" si="37"/>
        <v>0.55617484496702929</v>
      </c>
      <c r="T162" s="19">
        <f t="shared" si="38"/>
        <v>0.9307882604061406</v>
      </c>
      <c r="W162" s="20">
        <v>5.15</v>
      </c>
      <c r="X162" s="21">
        <v>6.69</v>
      </c>
      <c r="Y162" s="25">
        <v>6.65</v>
      </c>
    </row>
    <row r="163" spans="1:25" x14ac:dyDescent="0.3">
      <c r="A163">
        <f t="shared" si="39"/>
        <v>161</v>
      </c>
      <c r="B163" s="9">
        <v>44431</v>
      </c>
      <c r="C163" s="9">
        <f t="shared" si="48"/>
        <v>44562</v>
      </c>
      <c r="D163" s="10">
        <f t="shared" si="48"/>
        <v>2.8325</v>
      </c>
      <c r="E163" s="11">
        <f>TRUNC(1000/((1+D163/100)^(NETWORKDAYS($B163,C163-1,Feriados!$A$1:$A$936)/252)),6)</f>
        <v>989.96440500000006</v>
      </c>
      <c r="F163">
        <f t="shared" si="34"/>
        <v>1.1084455290522044E-4</v>
      </c>
      <c r="G163">
        <f t="shared" si="41"/>
        <v>1.0178923196272911</v>
      </c>
      <c r="H163" s="12">
        <f t="shared" si="42"/>
        <v>1.7892319627291098</v>
      </c>
      <c r="I163" s="24">
        <v>6.7032999999999996</v>
      </c>
      <c r="J163" s="16">
        <f>TRUNC(1000/((1+I163/100)^(NETWORKDAYS($B163,C163-1,Feriados!$A$1:$A$936)/252)),6)</f>
        <v>976.84276599999998</v>
      </c>
      <c r="K163">
        <f t="shared" si="35"/>
        <v>2.119817984911343E-4</v>
      </c>
      <c r="L163">
        <f t="shared" si="43"/>
        <v>1.0044005056877561</v>
      </c>
      <c r="M163" s="12">
        <f t="shared" si="44"/>
        <v>0.44005056877560733</v>
      </c>
      <c r="N163" s="25">
        <v>5.15</v>
      </c>
      <c r="O163">
        <f t="shared" si="45"/>
        <v>1.0193046596320126</v>
      </c>
      <c r="P163">
        <f t="shared" si="36"/>
        <v>1.9929650834193957E-4</v>
      </c>
      <c r="Q163">
        <f t="shared" si="46"/>
        <v>1.0193046596320126</v>
      </c>
      <c r="R163" s="12">
        <f t="shared" si="47"/>
        <v>1.9304659632012555</v>
      </c>
      <c r="S163" s="19">
        <f t="shared" si="37"/>
        <v>0.55617910131692216</v>
      </c>
      <c r="T163" s="19">
        <f t="shared" si="38"/>
        <v>0.92683942469623237</v>
      </c>
      <c r="W163" s="20">
        <v>5.15</v>
      </c>
      <c r="X163" s="21">
        <v>6.7032999999999996</v>
      </c>
      <c r="Y163" s="25">
        <v>6.65</v>
      </c>
    </row>
    <row r="164" spans="1:25" x14ac:dyDescent="0.3">
      <c r="A164">
        <f t="shared" si="39"/>
        <v>162</v>
      </c>
      <c r="B164" s="9">
        <v>44432</v>
      </c>
      <c r="C164" s="9">
        <f t="shared" si="48"/>
        <v>44562</v>
      </c>
      <c r="D164" s="10">
        <f t="shared" si="48"/>
        <v>2.8325</v>
      </c>
      <c r="E164" s="11">
        <f>TRUNC(1000/((1+D164/100)^(NETWORKDAYS($B164,C164-1,Feriados!$A$1:$A$936)/252)),6)</f>
        <v>990.07413799999995</v>
      </c>
      <c r="F164">
        <f t="shared" si="34"/>
        <v>1.108453995373182E-4</v>
      </c>
      <c r="G164">
        <f t="shared" si="41"/>
        <v>1.0180051483081463</v>
      </c>
      <c r="H164" s="12">
        <f t="shared" si="42"/>
        <v>1.8005148308146257</v>
      </c>
      <c r="I164" s="24">
        <v>6.6744000000000003</v>
      </c>
      <c r="J164" s="16">
        <f>TRUNC(1000/((1+I164/100)^(NETWORKDAYS($B164,C164-1,Feriados!$A$1:$A$936)/252)),6)</f>
        <v>977.18883600000004</v>
      </c>
      <c r="K164">
        <f t="shared" si="35"/>
        <v>3.5427400605847481E-4</v>
      </c>
      <c r="L164">
        <f t="shared" si="43"/>
        <v>1.0047563386785932</v>
      </c>
      <c r="M164" s="12">
        <f t="shared" si="44"/>
        <v>0.47563386785931527</v>
      </c>
      <c r="N164" s="25">
        <v>5.15</v>
      </c>
      <c r="O164">
        <f t="shared" si="45"/>
        <v>1.0195078034916139</v>
      </c>
      <c r="P164">
        <f t="shared" si="36"/>
        <v>1.9929650834193957E-4</v>
      </c>
      <c r="Q164">
        <f t="shared" si="46"/>
        <v>1.0195078034916139</v>
      </c>
      <c r="R164" s="12">
        <f t="shared" si="47"/>
        <v>1.9507803491613851</v>
      </c>
      <c r="S164" s="19">
        <f t="shared" si="37"/>
        <v>0.55618334941993619</v>
      </c>
      <c r="T164" s="19">
        <f t="shared" si="38"/>
        <v>0.92297158498066856</v>
      </c>
      <c r="W164" s="20">
        <v>5.15</v>
      </c>
      <c r="X164" s="21">
        <v>6.6744000000000003</v>
      </c>
      <c r="Y164" s="25">
        <v>6.65</v>
      </c>
    </row>
    <row r="165" spans="1:25" x14ac:dyDescent="0.3">
      <c r="A165">
        <f t="shared" si="39"/>
        <v>163</v>
      </c>
      <c r="B165" s="9">
        <v>44433</v>
      </c>
      <c r="C165" s="9">
        <f t="shared" ref="C165:D180" si="49">+C164</f>
        <v>44562</v>
      </c>
      <c r="D165" s="10">
        <f t="shared" si="49"/>
        <v>2.8325</v>
      </c>
      <c r="E165" s="11">
        <f>TRUNC(1000/((1+D165/100)^(NETWORKDAYS($B165,C165-1,Feriados!$A$1:$A$936)/252)),6)</f>
        <v>990.18388200000004</v>
      </c>
      <c r="F165">
        <f t="shared" si="34"/>
        <v>1.1084422447571463E-4</v>
      </c>
      <c r="G165">
        <f t="shared" si="41"/>
        <v>1.0181179882993228</v>
      </c>
      <c r="H165" s="12">
        <f t="shared" si="42"/>
        <v>1.8117988299322763</v>
      </c>
      <c r="I165" s="24">
        <v>6.6992000000000003</v>
      </c>
      <c r="J165" s="16">
        <f>TRUNC(1000/((1+I165/100)^(NETWORKDAYS($B165,C165-1,Feriados!$A$1:$A$936)/252)),6)</f>
        <v>977.35916999999995</v>
      </c>
      <c r="K165">
        <f t="shared" si="35"/>
        <v>1.7431021899216859E-4</v>
      </c>
      <c r="L165">
        <f t="shared" si="43"/>
        <v>1.0049314779760219</v>
      </c>
      <c r="M165" s="12">
        <f t="shared" si="44"/>
        <v>0.49314779760218919</v>
      </c>
      <c r="N165" s="25">
        <v>5.15</v>
      </c>
      <c r="O165">
        <f t="shared" si="45"/>
        <v>1.0197109878370771</v>
      </c>
      <c r="P165">
        <f t="shared" si="36"/>
        <v>1.9929650834193957E-4</v>
      </c>
      <c r="Q165">
        <f t="shared" si="46"/>
        <v>1.0197109878370771</v>
      </c>
      <c r="R165" s="12">
        <f t="shared" si="47"/>
        <v>1.9710987837077143</v>
      </c>
      <c r="S165" s="19">
        <f t="shared" si="37"/>
        <v>0.55617745337281843</v>
      </c>
      <c r="T165" s="19">
        <f t="shared" si="38"/>
        <v>0.91918215611914256</v>
      </c>
      <c r="W165" s="20">
        <v>5.15</v>
      </c>
      <c r="X165" s="21">
        <v>6.6992000000000003</v>
      </c>
      <c r="Y165" s="25">
        <v>6.65</v>
      </c>
    </row>
    <row r="166" spans="1:25" x14ac:dyDescent="0.3">
      <c r="A166">
        <f t="shared" si="39"/>
        <v>164</v>
      </c>
      <c r="B166" s="9">
        <v>44434</v>
      </c>
      <c r="C166" s="9">
        <f t="shared" si="49"/>
        <v>44562</v>
      </c>
      <c r="D166" s="10">
        <f t="shared" si="49"/>
        <v>2.8325</v>
      </c>
      <c r="E166" s="11">
        <f>TRUNC(1000/((1+D166/100)^(NETWORKDAYS($B166,C166-1,Feriados!$A$1:$A$936)/252)),6)</f>
        <v>990.29363799999999</v>
      </c>
      <c r="F166">
        <f t="shared" si="34"/>
        <v>1.1084405835637412E-4</v>
      </c>
      <c r="G166">
        <f t="shared" si="41"/>
        <v>1.0182308406290315</v>
      </c>
      <c r="H166" s="12">
        <f t="shared" si="42"/>
        <v>1.8230840629031464</v>
      </c>
      <c r="I166" s="24">
        <v>6.7446000000000002</v>
      </c>
      <c r="J166" s="16">
        <f>TRUNC(1000/((1+I166/100)^(NETWORKDAYS($B166,C166-1,Feriados!$A$1:$A$936)/252)),6)</f>
        <v>977.46547499999997</v>
      </c>
      <c r="K166">
        <f t="shared" si="35"/>
        <v>1.0876758848032964E-4</v>
      </c>
      <c r="L166">
        <f t="shared" si="43"/>
        <v>1.0050407819494693</v>
      </c>
      <c r="M166" s="12">
        <f t="shared" si="44"/>
        <v>0.50407819494693307</v>
      </c>
      <c r="N166" s="25">
        <v>5.15</v>
      </c>
      <c r="O166">
        <f t="shared" si="45"/>
        <v>1.0199142126764711</v>
      </c>
      <c r="P166">
        <f t="shared" si="36"/>
        <v>1.9929650834193957E-4</v>
      </c>
      <c r="Q166">
        <f t="shared" si="46"/>
        <v>1.0199142126764711</v>
      </c>
      <c r="R166" s="12">
        <f t="shared" si="47"/>
        <v>1.9914212676471088</v>
      </c>
      <c r="S166" s="19">
        <f t="shared" si="37"/>
        <v>0.55617661984421385</v>
      </c>
      <c r="T166" s="19">
        <f t="shared" si="38"/>
        <v>0.91546881241112033</v>
      </c>
      <c r="W166" s="20">
        <v>5.15</v>
      </c>
      <c r="X166" s="21">
        <v>6.7446000000000002</v>
      </c>
      <c r="Y166" s="25">
        <v>6.65</v>
      </c>
    </row>
    <row r="167" spans="1:25" x14ac:dyDescent="0.3">
      <c r="A167">
        <f t="shared" si="39"/>
        <v>165</v>
      </c>
      <c r="B167" s="9">
        <v>44435</v>
      </c>
      <c r="C167" s="9">
        <f t="shared" si="49"/>
        <v>44562</v>
      </c>
      <c r="D167" s="10">
        <f t="shared" si="49"/>
        <v>2.8325</v>
      </c>
      <c r="E167" s="11">
        <f>TRUNC(1000/((1+D167/100)^(NETWORKDAYS($B167,C167-1,Feriados!$A$1:$A$936)/252)),6)</f>
        <v>990.40340700000002</v>
      </c>
      <c r="F167">
        <f t="shared" si="34"/>
        <v>1.1084490073232089E-4</v>
      </c>
      <c r="G167">
        <f t="shared" si="41"/>
        <v>1.0183437063254837</v>
      </c>
      <c r="H167" s="12">
        <f t="shared" si="42"/>
        <v>1.8343706325483655</v>
      </c>
      <c r="I167" s="24">
        <v>6.7439999999999998</v>
      </c>
      <c r="J167" s="16">
        <f>TRUNC(1000/((1+I167/100)^(NETWORKDAYS($B167,C167-1,Feriados!$A$1:$A$936)/252)),6)</f>
        <v>977.72057199999995</v>
      </c>
      <c r="K167">
        <f t="shared" si="35"/>
        <v>2.6097801561730805E-4</v>
      </c>
      <c r="L167">
        <f t="shared" si="43"/>
        <v>1.005303075498357</v>
      </c>
      <c r="M167" s="12">
        <f t="shared" si="44"/>
        <v>0.53030754983569572</v>
      </c>
      <c r="N167" s="25">
        <v>5.15</v>
      </c>
      <c r="O167">
        <f t="shared" si="45"/>
        <v>1.0201174780178659</v>
      </c>
      <c r="P167">
        <f t="shared" si="36"/>
        <v>1.9929650834193957E-4</v>
      </c>
      <c r="Q167">
        <f t="shared" si="46"/>
        <v>1.0201174780178659</v>
      </c>
      <c r="R167" s="12">
        <f t="shared" si="47"/>
        <v>2.0117478017865897</v>
      </c>
      <c r="S167" s="19">
        <f t="shared" si="37"/>
        <v>0.55618084659135447</v>
      </c>
      <c r="T167" s="19">
        <f t="shared" si="38"/>
        <v>0.9118293212097961</v>
      </c>
      <c r="W167" s="20">
        <v>5.15</v>
      </c>
      <c r="X167" s="21">
        <v>6.7439999999999998</v>
      </c>
      <c r="Y167" s="25">
        <v>6.65</v>
      </c>
    </row>
    <row r="168" spans="1:25" x14ac:dyDescent="0.3">
      <c r="A168">
        <f t="shared" si="39"/>
        <v>166</v>
      </c>
      <c r="B168" s="9">
        <v>44438</v>
      </c>
      <c r="C168" s="9">
        <f t="shared" si="49"/>
        <v>44562</v>
      </c>
      <c r="D168" s="10">
        <f t="shared" si="49"/>
        <v>2.8325</v>
      </c>
      <c r="E168" s="11">
        <f>TRUNC(1000/((1+D168/100)^(NETWORKDAYS($B168,C168-1,Feriados!$A$1:$A$936)/252)),6)</f>
        <v>990.51318800000001</v>
      </c>
      <c r="F168">
        <f t="shared" si="34"/>
        <v>1.1084473177702669E-4</v>
      </c>
      <c r="G168">
        <f t="shared" si="41"/>
        <v>1.018456584360468</v>
      </c>
      <c r="H168" s="12">
        <f t="shared" si="42"/>
        <v>1.8456584360468042</v>
      </c>
      <c r="I168" s="24">
        <v>6.7259000000000002</v>
      </c>
      <c r="J168" s="16">
        <f>TRUNC(1000/((1+I168/100)^(NETWORKDAYS($B168,C168-1,Feriados!$A$1:$A$936)/252)),6)</f>
        <v>978.03041499999995</v>
      </c>
      <c r="K168">
        <f t="shared" si="35"/>
        <v>3.1690342708667885E-4</v>
      </c>
      <c r="L168">
        <f t="shared" si="43"/>
        <v>1.0056216594882432</v>
      </c>
      <c r="M168" s="12">
        <f t="shared" si="44"/>
        <v>0.56216594882432247</v>
      </c>
      <c r="N168" s="25">
        <v>5.15</v>
      </c>
      <c r="O168">
        <f t="shared" si="45"/>
        <v>1.0203207838693333</v>
      </c>
      <c r="P168">
        <f t="shared" si="36"/>
        <v>1.9929650834193957E-4</v>
      </c>
      <c r="Q168">
        <f t="shared" si="46"/>
        <v>1.0203207838693333</v>
      </c>
      <c r="R168" s="12">
        <f t="shared" si="47"/>
        <v>2.0320783869333336</v>
      </c>
      <c r="S168" s="19">
        <f t="shared" si="37"/>
        <v>0.55617999883292857</v>
      </c>
      <c r="T168" s="19">
        <f t="shared" si="38"/>
        <v>0.90826143711519858</v>
      </c>
      <c r="W168" s="20">
        <v>5.15</v>
      </c>
      <c r="X168" s="21">
        <v>6.7259000000000002</v>
      </c>
      <c r="Y168" s="25">
        <v>6.65</v>
      </c>
    </row>
    <row r="169" spans="1:25" x14ac:dyDescent="0.3">
      <c r="A169">
        <f t="shared" si="39"/>
        <v>167</v>
      </c>
      <c r="B169" s="9">
        <v>44439</v>
      </c>
      <c r="C169" s="9">
        <f t="shared" si="49"/>
        <v>44562</v>
      </c>
      <c r="D169" s="10">
        <f t="shared" si="49"/>
        <v>2.8325</v>
      </c>
      <c r="E169" s="11">
        <f>TRUNC(1000/((1+D169/100)^(NETWORKDAYS($B169,C169-1,Feriados!$A$1:$A$936)/252)),6)</f>
        <v>990.62298099999998</v>
      </c>
      <c r="F169">
        <f t="shared" si="34"/>
        <v>1.1084456151633226E-4</v>
      </c>
      <c r="G169">
        <f t="shared" si="41"/>
        <v>1.0185694747339848</v>
      </c>
      <c r="H169" s="12">
        <f t="shared" si="42"/>
        <v>1.8569474733984848</v>
      </c>
      <c r="I169" s="24">
        <v>6.726</v>
      </c>
      <c r="J169" s="16">
        <f>TRUNC(1000/((1+I169/100)^(NETWORKDAYS($B169,C169-1,Feriados!$A$1:$A$936)/252)),6)</f>
        <v>978.28277200000002</v>
      </c>
      <c r="K169">
        <f t="shared" si="35"/>
        <v>2.5802571794253382E-4</v>
      </c>
      <c r="L169">
        <f t="shared" si="43"/>
        <v>1.0058811357389112</v>
      </c>
      <c r="M169" s="12">
        <f t="shared" si="44"/>
        <v>0.58811357389112473</v>
      </c>
      <c r="N169" s="25">
        <v>5.15</v>
      </c>
      <c r="O169">
        <f t="shared" si="45"/>
        <v>1.0205241302389472</v>
      </c>
      <c r="P169">
        <f t="shared" si="36"/>
        <v>1.9929650834193957E-4</v>
      </c>
      <c r="Q169">
        <f t="shared" si="46"/>
        <v>1.0205241302389472</v>
      </c>
      <c r="R169" s="12">
        <f t="shared" si="47"/>
        <v>2.0524130238947169</v>
      </c>
      <c r="S169" s="19">
        <f t="shared" si="37"/>
        <v>0.55617914452446204</v>
      </c>
      <c r="T169" s="19">
        <f t="shared" si="38"/>
        <v>0.90476305294276915</v>
      </c>
      <c r="W169" s="20">
        <v>5.15</v>
      </c>
      <c r="X169" s="21">
        <v>6.726</v>
      </c>
      <c r="Y169" s="25">
        <v>6.65</v>
      </c>
    </row>
    <row r="170" spans="1:25" x14ac:dyDescent="0.3">
      <c r="A170">
        <f t="shared" si="39"/>
        <v>168</v>
      </c>
      <c r="B170" s="9">
        <v>44440</v>
      </c>
      <c r="C170" s="9">
        <f t="shared" si="49"/>
        <v>44562</v>
      </c>
      <c r="D170" s="10">
        <f t="shared" si="49"/>
        <v>2.8325</v>
      </c>
      <c r="E170" s="11">
        <f>TRUNC(1000/((1+D170/100)^(NETWORKDAYS($B170,C170-1,Feriados!$A$1:$A$936)/252)),6)</f>
        <v>990.73278600000003</v>
      </c>
      <c r="F170">
        <f t="shared" si="34"/>
        <v>1.1084438995068169E-4</v>
      </c>
      <c r="G170">
        <f t="shared" si="41"/>
        <v>1.0186823774460341</v>
      </c>
      <c r="H170" s="12">
        <f t="shared" si="42"/>
        <v>1.8682377446034071</v>
      </c>
      <c r="I170" s="24">
        <v>6.7933000000000003</v>
      </c>
      <c r="J170" s="16">
        <f>TRUNC(1000/((1+I170/100)^(NETWORKDAYS($B170,C170-1,Feriados!$A$1:$A$936)/252)),6)</f>
        <v>978.32990900000004</v>
      </c>
      <c r="K170">
        <f t="shared" si="35"/>
        <v>4.8183410103153079E-5</v>
      </c>
      <c r="L170">
        <f t="shared" si="43"/>
        <v>1.0059296025221895</v>
      </c>
      <c r="M170" s="12">
        <f t="shared" si="44"/>
        <v>0.59296025221895476</v>
      </c>
      <c r="N170" s="25">
        <v>5.15</v>
      </c>
      <c r="O170">
        <f t="shared" si="45"/>
        <v>1.0207275171347825</v>
      </c>
      <c r="P170">
        <f t="shared" si="36"/>
        <v>1.9929650834193957E-4</v>
      </c>
      <c r="Q170">
        <f t="shared" si="46"/>
        <v>1.0207275171347825</v>
      </c>
      <c r="R170" s="12">
        <f t="shared" si="47"/>
        <v>2.0727517134782492</v>
      </c>
      <c r="S170" s="19">
        <f t="shared" si="37"/>
        <v>0.55617828366818312</v>
      </c>
      <c r="T170" s="19">
        <f t="shared" si="38"/>
        <v>0.90133214337975354</v>
      </c>
      <c r="W170" s="20">
        <v>5.15</v>
      </c>
      <c r="X170" s="21">
        <v>6.7933000000000003</v>
      </c>
      <c r="Y170" s="25">
        <v>6.65</v>
      </c>
    </row>
    <row r="171" spans="1:25" x14ac:dyDescent="0.3">
      <c r="A171">
        <f t="shared" si="39"/>
        <v>169</v>
      </c>
      <c r="B171" s="9">
        <v>44441</v>
      </c>
      <c r="C171" s="9">
        <f t="shared" si="49"/>
        <v>44562</v>
      </c>
      <c r="D171" s="10">
        <f t="shared" si="49"/>
        <v>2.8325</v>
      </c>
      <c r="E171" s="11">
        <f>TRUNC(1000/((1+D171/100)^(NETWORKDAYS($B171,C171-1,Feriados!$A$1:$A$936)/252)),6)</f>
        <v>990.84260300000005</v>
      </c>
      <c r="F171">
        <f t="shared" si="34"/>
        <v>1.1084421708029701E-4</v>
      </c>
      <c r="G171">
        <f t="shared" si="41"/>
        <v>1.0187952924966155</v>
      </c>
      <c r="H171" s="12">
        <f t="shared" si="42"/>
        <v>1.879529249661549</v>
      </c>
      <c r="I171" s="24">
        <v>6.8533999999999997</v>
      </c>
      <c r="J171" s="16">
        <f>TRUNC(1000/((1+I171/100)^(NETWORKDAYS($B171,C171-1,Feriados!$A$1:$A$936)/252)),6)</f>
        <v>978.40378499999997</v>
      </c>
      <c r="K171">
        <f t="shared" si="35"/>
        <v>7.551235970648662E-5</v>
      </c>
      <c r="L171">
        <f t="shared" si="43"/>
        <v>1.0060055626401747</v>
      </c>
      <c r="M171" s="12">
        <f t="shared" si="44"/>
        <v>0.60055626401747109</v>
      </c>
      <c r="N171" s="25">
        <v>5.15</v>
      </c>
      <c r="O171">
        <f t="shared" si="45"/>
        <v>1.020930944564916</v>
      </c>
      <c r="P171">
        <f t="shared" si="36"/>
        <v>1.9929650834193957E-4</v>
      </c>
      <c r="Q171">
        <f t="shared" si="46"/>
        <v>1.020930944564916</v>
      </c>
      <c r="R171" s="12">
        <f t="shared" si="47"/>
        <v>2.0930944564915954</v>
      </c>
      <c r="S171" s="19">
        <f t="shared" si="37"/>
        <v>0.55617741626520589</v>
      </c>
      <c r="T171" s="19">
        <f t="shared" si="38"/>
        <v>0.8979667610471721</v>
      </c>
      <c r="W171" s="20">
        <v>5.15</v>
      </c>
      <c r="X171" s="21">
        <v>6.8533999999999997</v>
      </c>
      <c r="Y171" s="25">
        <v>6.65</v>
      </c>
    </row>
    <row r="172" spans="1:25" x14ac:dyDescent="0.3">
      <c r="A172">
        <f t="shared" si="39"/>
        <v>170</v>
      </c>
      <c r="B172" s="9">
        <v>44442</v>
      </c>
      <c r="C172" s="9">
        <f t="shared" si="49"/>
        <v>44562</v>
      </c>
      <c r="D172" s="10">
        <f t="shared" si="49"/>
        <v>2.8325</v>
      </c>
      <c r="E172" s="11">
        <f>TRUNC(1000/((1+D172/100)^(NETWORKDAYS($B172,C172-1,Feriados!$A$1:$A$936)/252)),6)</f>
        <v>990.95243200000004</v>
      </c>
      <c r="F172">
        <f t="shared" si="34"/>
        <v>1.1084404290606642E-4</v>
      </c>
      <c r="G172">
        <f t="shared" si="41"/>
        <v>1.0189082198857295</v>
      </c>
      <c r="H172" s="12">
        <f t="shared" si="42"/>
        <v>1.8908219885729549</v>
      </c>
      <c r="I172" s="24">
        <v>6.8390000000000004</v>
      </c>
      <c r="J172" s="16">
        <f>TRUNC(1000/((1+I172/100)^(NETWORKDAYS($B172,C172-1,Feriados!$A$1:$A$936)/252)),6)</f>
        <v>978.70410400000003</v>
      </c>
      <c r="K172">
        <f t="shared" si="35"/>
        <v>3.0694791312568803E-4</v>
      </c>
      <c r="L172">
        <f t="shared" si="43"/>
        <v>1.00631435394822</v>
      </c>
      <c r="M172" s="12">
        <f t="shared" si="44"/>
        <v>0.63143539482199973</v>
      </c>
      <c r="N172" s="25">
        <v>5.15</v>
      </c>
      <c r="O172">
        <f t="shared" si="45"/>
        <v>1.021134412537426</v>
      </c>
      <c r="P172">
        <f t="shared" si="36"/>
        <v>1.9929650834193957E-4</v>
      </c>
      <c r="Q172">
        <f t="shared" si="46"/>
        <v>1.021134412537426</v>
      </c>
      <c r="R172" s="12">
        <f t="shared" si="47"/>
        <v>2.1134412537425984</v>
      </c>
      <c r="S172" s="19">
        <f t="shared" si="37"/>
        <v>0.55617654231998714</v>
      </c>
      <c r="T172" s="19">
        <f t="shared" si="38"/>
        <v>0.89466503278696907</v>
      </c>
      <c r="W172" s="20">
        <v>5.15</v>
      </c>
      <c r="X172" s="21">
        <v>6.8390000000000004</v>
      </c>
      <c r="Y172" s="25">
        <v>6.65</v>
      </c>
    </row>
    <row r="173" spans="1:25" x14ac:dyDescent="0.3">
      <c r="A173">
        <f t="shared" si="39"/>
        <v>171</v>
      </c>
      <c r="B173" s="9">
        <v>44445</v>
      </c>
      <c r="C173" s="9">
        <f t="shared" si="49"/>
        <v>44562</v>
      </c>
      <c r="D173" s="10">
        <f t="shared" si="49"/>
        <v>2.8325</v>
      </c>
      <c r="E173" s="11">
        <f>TRUNC(1000/((1+D173/100)^(NETWORKDAYS($B173,C173-1,Feriados!$A$1:$A$936)/252)),6)</f>
        <v>991.062274</v>
      </c>
      <c r="F173">
        <f t="shared" si="34"/>
        <v>1.1084487655810271E-4</v>
      </c>
      <c r="G173">
        <f t="shared" si="41"/>
        <v>1.0190211606415869</v>
      </c>
      <c r="H173" s="12">
        <f t="shared" si="42"/>
        <v>1.9021160641586876</v>
      </c>
      <c r="I173" s="24">
        <v>6.867</v>
      </c>
      <c r="J173" s="16">
        <f>TRUNC(1000/((1+I173/100)^(NETWORKDAYS($B173,C173-1,Feriados!$A$1:$A$936)/252)),6)</f>
        <v>978.87860599999999</v>
      </c>
      <c r="K173">
        <f t="shared" si="35"/>
        <v>1.7829903776500622E-4</v>
      </c>
      <c r="L173">
        <f t="shared" si="43"/>
        <v>1.0064937788292181</v>
      </c>
      <c r="M173" s="12">
        <f t="shared" si="44"/>
        <v>0.64937788292180887</v>
      </c>
      <c r="N173" s="25">
        <v>5.15</v>
      </c>
      <c r="O173">
        <f t="shared" si="45"/>
        <v>1.0213379210603926</v>
      </c>
      <c r="P173">
        <f t="shared" si="36"/>
        <v>1.9929650834193957E-4</v>
      </c>
      <c r="Q173">
        <f t="shared" si="46"/>
        <v>1.0213379210603926</v>
      </c>
      <c r="R173" s="12">
        <f t="shared" si="47"/>
        <v>2.1337921060392562</v>
      </c>
      <c r="S173" s="19">
        <f t="shared" si="37"/>
        <v>0.55618072529360385</v>
      </c>
      <c r="T173" s="19">
        <f t="shared" si="38"/>
        <v>0.89142520434635708</v>
      </c>
      <c r="W173" s="20">
        <v>5.15</v>
      </c>
      <c r="X173" s="21">
        <v>6.867</v>
      </c>
      <c r="Y173" s="25">
        <v>6.65</v>
      </c>
    </row>
    <row r="174" spans="1:25" x14ac:dyDescent="0.3">
      <c r="A174">
        <f t="shared" si="39"/>
        <v>172</v>
      </c>
      <c r="B174" s="9">
        <v>44447</v>
      </c>
      <c r="C174" s="9">
        <f t="shared" si="49"/>
        <v>44562</v>
      </c>
      <c r="D174" s="10">
        <f t="shared" si="49"/>
        <v>2.8325</v>
      </c>
      <c r="E174" s="11">
        <f>TRUNC(1000/((1+D174/100)^(NETWORKDAYS($B174,C174-1,Feriados!$A$1:$A$936)/252)),6)</f>
        <v>991.17212800000004</v>
      </c>
      <c r="F174">
        <f t="shared" si="34"/>
        <v>1.1084469955324749E-4</v>
      </c>
      <c r="G174">
        <f t="shared" si="41"/>
        <v>1.0191341137359766</v>
      </c>
      <c r="H174" s="12">
        <f t="shared" si="42"/>
        <v>1.9134113735976621</v>
      </c>
      <c r="I174" s="24">
        <v>6.9509999999999996</v>
      </c>
      <c r="J174" s="16">
        <f>TRUNC(1000/((1+I174/100)^(NETWORKDAYS($B174,C174-1,Feriados!$A$1:$A$936)/252)),6)</f>
        <v>978.892426</v>
      </c>
      <c r="K174">
        <f t="shared" si="35"/>
        <v>1.4118195979850867E-5</v>
      </c>
      <c r="L174">
        <f t="shared" si="43"/>
        <v>1.0065079887056401</v>
      </c>
      <c r="M174" s="12">
        <f t="shared" si="44"/>
        <v>0.65079887056400665</v>
      </c>
      <c r="N174" s="25">
        <v>5.15</v>
      </c>
      <c r="O174">
        <f t="shared" si="45"/>
        <v>1.0215414701418972</v>
      </c>
      <c r="P174">
        <f t="shared" si="36"/>
        <v>1.9929650834193957E-4</v>
      </c>
      <c r="Q174">
        <f t="shared" si="46"/>
        <v>1.0215414701418972</v>
      </c>
      <c r="R174" s="12">
        <f t="shared" si="47"/>
        <v>2.1541470141897223</v>
      </c>
      <c r="S174" s="19">
        <f t="shared" si="37"/>
        <v>0.55617983714530317</v>
      </c>
      <c r="T174" s="19">
        <f t="shared" si="38"/>
        <v>0.88824549160001853</v>
      </c>
      <c r="W174" s="20">
        <v>5.15</v>
      </c>
      <c r="X174" s="21">
        <v>6.9509999999999996</v>
      </c>
      <c r="Y174" s="25">
        <v>6.65</v>
      </c>
    </row>
    <row r="175" spans="1:25" x14ac:dyDescent="0.3">
      <c r="A175">
        <f t="shared" si="39"/>
        <v>173</v>
      </c>
      <c r="B175" s="9">
        <v>44448</v>
      </c>
      <c r="C175" s="9">
        <f t="shared" si="49"/>
        <v>44562</v>
      </c>
      <c r="D175" s="10">
        <f t="shared" si="49"/>
        <v>2.8325</v>
      </c>
      <c r="E175" s="11">
        <f>TRUNC(1000/((1+D175/100)^(NETWORKDAYS($B175,C175-1,Feriados!$A$1:$A$936)/252)),6)</f>
        <v>991.28199400000005</v>
      </c>
      <c r="F175">
        <f t="shared" si="34"/>
        <v>1.1084452124543454E-4</v>
      </c>
      <c r="G175">
        <f t="shared" si="41"/>
        <v>1.0192470791688986</v>
      </c>
      <c r="H175" s="12">
        <f t="shared" si="42"/>
        <v>1.9247079168898562</v>
      </c>
      <c r="I175" s="24">
        <v>7.3925999999999998</v>
      </c>
      <c r="J175" s="16">
        <f>TRUNC(1000/((1+I175/100)^(NETWORKDAYS($B175,C175-1,Feriados!$A$1:$A$936)/252)),6)</f>
        <v>977.88950399999999</v>
      </c>
      <c r="K175">
        <f t="shared" si="35"/>
        <v>-1.024547716747759E-3</v>
      </c>
      <c r="L175">
        <f t="shared" si="43"/>
        <v>1.0054767732439234</v>
      </c>
      <c r="M175" s="12">
        <f t="shared" si="44"/>
        <v>0.54767732439233718</v>
      </c>
      <c r="N175" s="25">
        <v>5.15</v>
      </c>
      <c r="O175">
        <f t="shared" si="45"/>
        <v>1.0217450597900231</v>
      </c>
      <c r="P175">
        <f t="shared" si="36"/>
        <v>1.9929650834193957E-4</v>
      </c>
      <c r="Q175">
        <f t="shared" si="46"/>
        <v>1.0217450597900231</v>
      </c>
      <c r="R175" s="12">
        <f t="shared" si="47"/>
        <v>2.1745059790023058</v>
      </c>
      <c r="S175" s="19">
        <f t="shared" si="37"/>
        <v>0.55617894245921728</v>
      </c>
      <c r="T175" s="19">
        <f t="shared" si="38"/>
        <v>0.88512422383540168</v>
      </c>
      <c r="W175" s="20">
        <v>5.15</v>
      </c>
      <c r="X175" s="21">
        <v>7.3925999999999998</v>
      </c>
      <c r="Y175" s="25">
        <v>6.65</v>
      </c>
    </row>
    <row r="176" spans="1:25" x14ac:dyDescent="0.3">
      <c r="A176">
        <f t="shared" si="39"/>
        <v>174</v>
      </c>
      <c r="B176" s="9">
        <v>44449</v>
      </c>
      <c r="C176" s="9">
        <f t="shared" si="49"/>
        <v>44562</v>
      </c>
      <c r="D176" s="10">
        <f t="shared" si="49"/>
        <v>2.8325</v>
      </c>
      <c r="E176" s="11">
        <f>TRUNC(1000/((1+D176/100)^(NETWORKDAYS($B176,C176-1,Feriados!$A$1:$A$936)/252)),6)</f>
        <v>991.39187200000003</v>
      </c>
      <c r="F176">
        <f t="shared" si="34"/>
        <v>1.1084434163532997E-4</v>
      </c>
      <c r="G176">
        <f t="shared" si="41"/>
        <v>1.0193600569403527</v>
      </c>
      <c r="H176" s="12">
        <f t="shared" si="42"/>
        <v>1.9360056940352699</v>
      </c>
      <c r="I176" s="24">
        <v>7.2805</v>
      </c>
      <c r="J176" s="16">
        <f>TRUNC(1000/((1+I176/100)^(NETWORKDAYS($B176,C176-1,Feriados!$A$1:$A$936)/252)),6)</f>
        <v>978.48255900000004</v>
      </c>
      <c r="K176">
        <f t="shared" si="35"/>
        <v>6.0646422481691609E-4</v>
      </c>
      <c r="L176">
        <f t="shared" si="43"/>
        <v>1.0060865589357801</v>
      </c>
      <c r="M176" s="12">
        <f t="shared" si="44"/>
        <v>0.60865589357801397</v>
      </c>
      <c r="N176" s="25">
        <v>5.15</v>
      </c>
      <c r="O176">
        <f t="shared" si="45"/>
        <v>1.0219486900128549</v>
      </c>
      <c r="P176">
        <f t="shared" si="36"/>
        <v>1.9929650834193957E-4</v>
      </c>
      <c r="Q176">
        <f t="shared" si="46"/>
        <v>1.0219486900128549</v>
      </c>
      <c r="R176" s="12">
        <f t="shared" si="47"/>
        <v>2.1948690012854932</v>
      </c>
      <c r="S176" s="19">
        <f t="shared" si="37"/>
        <v>0.55617804123868886</v>
      </c>
      <c r="T176" s="19">
        <f t="shared" si="38"/>
        <v>0.88205979167840454</v>
      </c>
      <c r="W176" s="20">
        <v>5.15</v>
      </c>
      <c r="X176" s="21">
        <v>7.2805</v>
      </c>
      <c r="Y176" s="25">
        <v>6.65</v>
      </c>
    </row>
    <row r="177" spans="1:25" x14ac:dyDescent="0.3">
      <c r="A177">
        <f t="shared" si="39"/>
        <v>175</v>
      </c>
      <c r="B177" s="9">
        <v>44452</v>
      </c>
      <c r="C177" s="9">
        <f t="shared" si="49"/>
        <v>44562</v>
      </c>
      <c r="D177" s="10">
        <f t="shared" si="49"/>
        <v>2.8325</v>
      </c>
      <c r="E177" s="11">
        <f>TRUNC(1000/((1+D177/100)^(NETWORKDAYS($B177,C177-1,Feriados!$A$1:$A$936)/252)),6)</f>
        <v>991.50176199999999</v>
      </c>
      <c r="F177">
        <f t="shared" si="34"/>
        <v>1.1084416072359993E-4</v>
      </c>
      <c r="G177">
        <f t="shared" si="41"/>
        <v>1.0194730470503395</v>
      </c>
      <c r="H177" s="12">
        <f t="shared" si="42"/>
        <v>1.9473047050339476</v>
      </c>
      <c r="I177" s="24">
        <v>7.2899000000000003</v>
      </c>
      <c r="J177" s="16">
        <f>TRUNC(1000/((1+I177/100)^(NETWORKDAYS($B177,C177-1,Feriados!$A$1:$A$936)/252)),6)</f>
        <v>978.72926900000004</v>
      </c>
      <c r="K177">
        <f t="shared" si="35"/>
        <v>2.5213530658341199E-4</v>
      </c>
      <c r="L177">
        <f t="shared" si="43"/>
        <v>1.0063402288787668</v>
      </c>
      <c r="M177" s="12">
        <f t="shared" si="44"/>
        <v>0.63402288787668404</v>
      </c>
      <c r="N177" s="25">
        <v>5.15</v>
      </c>
      <c r="O177">
        <f t="shared" si="45"/>
        <v>1.022152360818479</v>
      </c>
      <c r="P177">
        <f t="shared" si="36"/>
        <v>1.9929650834193957E-4</v>
      </c>
      <c r="Q177">
        <f t="shared" si="46"/>
        <v>1.022152360818479</v>
      </c>
      <c r="R177" s="12">
        <f t="shared" si="47"/>
        <v>2.2152360818479044</v>
      </c>
      <c r="S177" s="19">
        <f t="shared" si="37"/>
        <v>0.55617713348706022</v>
      </c>
      <c r="T177" s="19">
        <f t="shared" si="38"/>
        <v>0.87905064430403557</v>
      </c>
      <c r="W177" s="20">
        <v>5.15</v>
      </c>
      <c r="X177" s="21">
        <v>7.2899000000000003</v>
      </c>
      <c r="Y177" s="25">
        <v>6.65</v>
      </c>
    </row>
    <row r="178" spans="1:25" x14ac:dyDescent="0.3">
      <c r="A178">
        <f t="shared" si="39"/>
        <v>176</v>
      </c>
      <c r="B178" s="9">
        <v>44453</v>
      </c>
      <c r="C178" s="9">
        <f t="shared" si="49"/>
        <v>44562</v>
      </c>
      <c r="D178" s="10">
        <f t="shared" si="49"/>
        <v>2.8325</v>
      </c>
      <c r="E178" s="11">
        <f>TRUNC(1000/((1+D178/100)^(NETWORKDAYS($B178,C178-1,Feriados!$A$1:$A$936)/252)),6)</f>
        <v>991.61166500000002</v>
      </c>
      <c r="F178">
        <f t="shared" si="34"/>
        <v>1.108449870812489E-4</v>
      </c>
      <c r="G178">
        <f t="shared" si="41"/>
        <v>1.0195860505270695</v>
      </c>
      <c r="H178" s="12">
        <f t="shared" si="42"/>
        <v>1.9586050527069521</v>
      </c>
      <c r="I178" s="24">
        <v>6.9973999999999998</v>
      </c>
      <c r="J178" s="16">
        <f>TRUNC(1000/((1+I178/100)^(NETWORKDAYS($B178,C178-1,Feriados!$A$1:$A$936)/252)),6)</f>
        <v>979.80896399999995</v>
      </c>
      <c r="K178">
        <f t="shared" si="35"/>
        <v>1.1031600200359648E-3</v>
      </c>
      <c r="L178">
        <f t="shared" si="43"/>
        <v>1.0074503831858197</v>
      </c>
      <c r="M178" s="12">
        <f t="shared" si="44"/>
        <v>0.74503831858196978</v>
      </c>
      <c r="N178" s="25">
        <v>5.15</v>
      </c>
      <c r="O178">
        <f t="shared" si="45"/>
        <v>1.0223560722149836</v>
      </c>
      <c r="P178">
        <f t="shared" si="36"/>
        <v>1.9929650834193957E-4</v>
      </c>
      <c r="Q178">
        <f t="shared" si="46"/>
        <v>1.0223560722149836</v>
      </c>
      <c r="R178" s="12">
        <f t="shared" si="47"/>
        <v>2.2356072214983591</v>
      </c>
      <c r="S178" s="19">
        <f t="shared" si="37"/>
        <v>0.55618127985999888</v>
      </c>
      <c r="T178" s="19">
        <f t="shared" si="38"/>
        <v>0.87609533279027729</v>
      </c>
      <c r="W178" s="20">
        <v>5.15</v>
      </c>
      <c r="X178" s="21">
        <v>6.9973999999999998</v>
      </c>
      <c r="Y178" s="25">
        <v>6.65</v>
      </c>
    </row>
    <row r="179" spans="1:25" x14ac:dyDescent="0.3">
      <c r="A179">
        <f t="shared" si="39"/>
        <v>177</v>
      </c>
      <c r="B179" s="9">
        <v>44454</v>
      </c>
      <c r="C179" s="9">
        <f t="shared" si="49"/>
        <v>44562</v>
      </c>
      <c r="D179" s="10">
        <f t="shared" si="49"/>
        <v>2.8325</v>
      </c>
      <c r="E179" s="11">
        <f>TRUNC(1000/((1+D179/100)^(NETWORKDAYS($B179,C179-1,Feriados!$A$1:$A$936)/252)),6)</f>
        <v>991.72157900000002</v>
      </c>
      <c r="F179">
        <f t="shared" si="34"/>
        <v>1.1084379488424112E-4</v>
      </c>
      <c r="G179">
        <f t="shared" si="41"/>
        <v>1.0196990653141209</v>
      </c>
      <c r="H179" s="12">
        <f t="shared" si="42"/>
        <v>1.9699065314120912</v>
      </c>
      <c r="I179" s="24">
        <v>7.0110000000000001</v>
      </c>
      <c r="J179" s="16">
        <f>TRUNC(1000/((1+I179/100)^(NETWORKDAYS($B179,C179-1,Feriados!$A$1:$A$936)/252)),6)</f>
        <v>980.034898</v>
      </c>
      <c r="K179">
        <f t="shared" si="35"/>
        <v>2.3058984792068138E-4</v>
      </c>
      <c r="L179">
        <f t="shared" si="43"/>
        <v>1.0076826910164662</v>
      </c>
      <c r="M179" s="12">
        <f t="shared" si="44"/>
        <v>0.76826910164662365</v>
      </c>
      <c r="N179" s="25">
        <v>5.15</v>
      </c>
      <c r="O179">
        <f t="shared" si="45"/>
        <v>1.0225598242104583</v>
      </c>
      <c r="P179">
        <f t="shared" si="36"/>
        <v>1.9929650834193957E-4</v>
      </c>
      <c r="Q179">
        <f t="shared" si="46"/>
        <v>1.0225598242104583</v>
      </c>
      <c r="R179" s="12">
        <f t="shared" si="47"/>
        <v>2.2559824210458324</v>
      </c>
      <c r="S179" s="19">
        <f t="shared" si="37"/>
        <v>0.55617529783343111</v>
      </c>
      <c r="T179" s="19">
        <f t="shared" si="38"/>
        <v>0.87319232323578055</v>
      </c>
      <c r="W179" s="20">
        <v>5.15</v>
      </c>
      <c r="X179" s="21">
        <v>7.0110000000000001</v>
      </c>
      <c r="Y179" s="25">
        <v>6.65</v>
      </c>
    </row>
    <row r="180" spans="1:25" x14ac:dyDescent="0.3">
      <c r="A180">
        <f t="shared" si="39"/>
        <v>178</v>
      </c>
      <c r="B180" s="9">
        <v>44455</v>
      </c>
      <c r="C180" s="9">
        <f t="shared" si="49"/>
        <v>44562</v>
      </c>
      <c r="D180" s="10">
        <f t="shared" si="49"/>
        <v>2.8325</v>
      </c>
      <c r="E180" s="11">
        <f>TRUNC(1000/((1+D180/100)^(NETWORKDAYS($B180,C180-1,Feriados!$A$1:$A$936)/252)),6)</f>
        <v>991.83150599999999</v>
      </c>
      <c r="F180">
        <f t="shared" si="34"/>
        <v>1.1084461841681659E-4</v>
      </c>
      <c r="G180">
        <f t="shared" si="41"/>
        <v>1.0198120934679156</v>
      </c>
      <c r="H180" s="12">
        <f t="shared" si="42"/>
        <v>1.981209346791557</v>
      </c>
      <c r="I180" s="24">
        <v>7.0213999999999999</v>
      </c>
      <c r="J180" s="16">
        <f>TRUNC(1000/((1+I180/100)^(NETWORKDAYS($B180,C180-1,Feriados!$A$1:$A$936)/252)),6)</f>
        <v>980.27048500000001</v>
      </c>
      <c r="K180">
        <f t="shared" si="35"/>
        <v>2.4038633775269602E-4</v>
      </c>
      <c r="L180">
        <f t="shared" si="43"/>
        <v>1.0079249241681765</v>
      </c>
      <c r="M180" s="12">
        <f t="shared" si="44"/>
        <v>0.79249241681764726</v>
      </c>
      <c r="N180" s="25">
        <v>5.15</v>
      </c>
      <c r="O180">
        <f t="shared" si="45"/>
        <v>1.0227636168129943</v>
      </c>
      <c r="P180">
        <f t="shared" si="36"/>
        <v>1.9929650834193957E-4</v>
      </c>
      <c r="Q180">
        <f t="shared" si="46"/>
        <v>1.0227636168129943</v>
      </c>
      <c r="R180" s="12">
        <f t="shared" si="47"/>
        <v>2.2763616812994325</v>
      </c>
      <c r="S180" s="19">
        <f t="shared" si="37"/>
        <v>0.55617943003114145</v>
      </c>
      <c r="T180" s="19">
        <f t="shared" si="38"/>
        <v>0.87034031677277601</v>
      </c>
      <c r="W180" s="20">
        <v>5.15</v>
      </c>
      <c r="X180" s="21">
        <v>7.0213999999999999</v>
      </c>
      <c r="Y180" s="25">
        <v>6.65</v>
      </c>
    </row>
    <row r="181" spans="1:25" x14ac:dyDescent="0.3">
      <c r="A181">
        <f t="shared" si="39"/>
        <v>179</v>
      </c>
      <c r="B181" s="9">
        <v>44456</v>
      </c>
      <c r="C181" s="9">
        <f t="shared" ref="C181:D196" si="50">+C180</f>
        <v>44562</v>
      </c>
      <c r="D181" s="10">
        <f t="shared" si="50"/>
        <v>2.8325</v>
      </c>
      <c r="E181" s="11">
        <f>TRUNC(1000/((1+D181/100)^(NETWORKDAYS($B181,C181-1,Feriados!$A$1:$A$936)/252)),6)</f>
        <v>991.94144500000004</v>
      </c>
      <c r="F181">
        <f t="shared" si="34"/>
        <v>1.108444320783164E-4</v>
      </c>
      <c r="G181">
        <f t="shared" si="41"/>
        <v>1.0199251339602426</v>
      </c>
      <c r="H181" s="12">
        <f t="shared" si="42"/>
        <v>1.9925133960242647</v>
      </c>
      <c r="I181" s="24">
        <v>7.0564999999999998</v>
      </c>
      <c r="J181" s="16">
        <f>TRUNC(1000/((1+I181/100)^(NETWORKDAYS($B181,C181-1,Feriados!$A$1:$A$936)/252)),6)</f>
        <v>980.44134899999995</v>
      </c>
      <c r="K181">
        <f t="shared" si="35"/>
        <v>1.7430291191500302E-4</v>
      </c>
      <c r="L181">
        <f t="shared" si="43"/>
        <v>1.0081006084174506</v>
      </c>
      <c r="M181" s="12">
        <f t="shared" si="44"/>
        <v>0.81006084174506388</v>
      </c>
      <c r="N181" s="25">
        <v>5.15</v>
      </c>
      <c r="O181">
        <f t="shared" si="45"/>
        <v>1.0229674500306842</v>
      </c>
      <c r="P181">
        <f t="shared" si="36"/>
        <v>1.9929650834193957E-4</v>
      </c>
      <c r="Q181">
        <f t="shared" si="46"/>
        <v>1.0229674500306842</v>
      </c>
      <c r="R181" s="12">
        <f t="shared" si="47"/>
        <v>2.2967450030684233</v>
      </c>
      <c r="S181" s="19">
        <f t="shared" si="37"/>
        <v>0.55617849504988304</v>
      </c>
      <c r="T181" s="19">
        <f t="shared" si="38"/>
        <v>0.86753792578727329</v>
      </c>
      <c r="W181" s="20">
        <v>5.15</v>
      </c>
      <c r="X181" s="21">
        <v>7.0564999999999998</v>
      </c>
      <c r="Y181" s="25">
        <v>6.65</v>
      </c>
    </row>
    <row r="182" spans="1:25" x14ac:dyDescent="0.3">
      <c r="A182">
        <f t="shared" si="39"/>
        <v>180</v>
      </c>
      <c r="B182" s="9">
        <v>44459</v>
      </c>
      <c r="C182" s="9">
        <f t="shared" si="50"/>
        <v>44562</v>
      </c>
      <c r="D182" s="10">
        <f t="shared" si="50"/>
        <v>2.8325</v>
      </c>
      <c r="E182" s="11">
        <f>TRUNC(1000/((1+D182/100)^(NETWORKDAYS($B182,C182-1,Feriados!$A$1:$A$936)/252)),6)</f>
        <v>992.05139699999995</v>
      </c>
      <c r="F182">
        <f t="shared" si="34"/>
        <v>1.1084525256421784E-4</v>
      </c>
      <c r="G182">
        <f t="shared" si="41"/>
        <v>1.020038187819313</v>
      </c>
      <c r="H182" s="12">
        <f t="shared" si="42"/>
        <v>2.0038187819312991</v>
      </c>
      <c r="I182" s="24">
        <v>7.0664999999999996</v>
      </c>
      <c r="J182" s="16">
        <f>TRUNC(1000/((1+I182/100)^(NETWORKDAYS($B182,C182-1,Feriados!$A$1:$A$936)/252)),6)</f>
        <v>980.68050300000004</v>
      </c>
      <c r="K182">
        <f t="shared" si="35"/>
        <v>2.4392484083213262E-4</v>
      </c>
      <c r="L182">
        <f t="shared" si="43"/>
        <v>1.0083465091979016</v>
      </c>
      <c r="M182" s="12">
        <f t="shared" si="44"/>
        <v>0.8346509197901586</v>
      </c>
      <c r="N182" s="25">
        <v>5.15</v>
      </c>
      <c r="O182">
        <f t="shared" si="45"/>
        <v>1.0231713238716229</v>
      </c>
      <c r="P182">
        <f t="shared" si="36"/>
        <v>1.9929650834193957E-4</v>
      </c>
      <c r="Q182">
        <f t="shared" si="46"/>
        <v>1.0231713238716229</v>
      </c>
      <c r="R182" s="12">
        <f t="shared" si="47"/>
        <v>2.3171323871622906</v>
      </c>
      <c r="S182" s="19">
        <f t="shared" si="37"/>
        <v>0.55618261196045138</v>
      </c>
      <c r="T182" s="19">
        <f t="shared" si="38"/>
        <v>0.86478389971722958</v>
      </c>
      <c r="W182" s="20">
        <v>5.15</v>
      </c>
      <c r="X182" s="21">
        <v>7.0664999999999996</v>
      </c>
      <c r="Y182" s="25">
        <v>6.65</v>
      </c>
    </row>
    <row r="183" spans="1:25" x14ac:dyDescent="0.3">
      <c r="A183">
        <f t="shared" si="39"/>
        <v>181</v>
      </c>
      <c r="B183" s="9">
        <v>44460</v>
      </c>
      <c r="C183" s="9">
        <f t="shared" si="50"/>
        <v>44562</v>
      </c>
      <c r="D183" s="10">
        <f t="shared" si="50"/>
        <v>2.8325</v>
      </c>
      <c r="E183" s="11">
        <f>TRUNC(1000/((1+D183/100)^(NETWORKDAYS($B183,C183-1,Feriados!$A$1:$A$936)/252)),6)</f>
        <v>992.16135999999995</v>
      </c>
      <c r="F183">
        <f t="shared" si="34"/>
        <v>1.1084405539119047E-4</v>
      </c>
      <c r="G183">
        <f t="shared" si="41"/>
        <v>1.0201512529887047</v>
      </c>
      <c r="H183" s="12">
        <f t="shared" si="42"/>
        <v>2.0151252988704682</v>
      </c>
      <c r="I183" s="24">
        <v>7.0842999999999998</v>
      </c>
      <c r="J183" s="16">
        <f>TRUNC(1000/((1+I183/100)^(NETWORKDAYS($B183,C183-1,Feriados!$A$1:$A$936)/252)),6)</f>
        <v>980.90031299999998</v>
      </c>
      <c r="K183">
        <f t="shared" si="35"/>
        <v>2.2414027741701759E-4</v>
      </c>
      <c r="L183">
        <f t="shared" si="43"/>
        <v>1.0085725202642057</v>
      </c>
      <c r="M183" s="12">
        <f t="shared" si="44"/>
        <v>0.85725202642057408</v>
      </c>
      <c r="N183" s="25">
        <v>5.15</v>
      </c>
      <c r="O183">
        <f t="shared" si="45"/>
        <v>1.0233752383439061</v>
      </c>
      <c r="P183">
        <f t="shared" si="36"/>
        <v>1.9929650834193957E-4</v>
      </c>
      <c r="Q183">
        <f t="shared" si="46"/>
        <v>1.0233752383439061</v>
      </c>
      <c r="R183" s="12">
        <f t="shared" si="47"/>
        <v>2.3375238343906091</v>
      </c>
      <c r="S183" s="19">
        <f t="shared" si="37"/>
        <v>0.556176604965962</v>
      </c>
      <c r="T183" s="19">
        <f t="shared" si="38"/>
        <v>0.86207689916274588</v>
      </c>
      <c r="W183" s="20">
        <v>5.15</v>
      </c>
      <c r="X183" s="21">
        <v>7.0842999999999998</v>
      </c>
      <c r="Y183" s="25">
        <v>6.65</v>
      </c>
    </row>
    <row r="184" spans="1:25" x14ac:dyDescent="0.3">
      <c r="A184">
        <f t="shared" si="39"/>
        <v>182</v>
      </c>
      <c r="B184" s="9">
        <v>44461</v>
      </c>
      <c r="C184" s="9">
        <f t="shared" si="50"/>
        <v>44562</v>
      </c>
      <c r="D184" s="10">
        <f t="shared" si="50"/>
        <v>2.8325</v>
      </c>
      <c r="E184" s="11">
        <f>TRUNC(1000/((1+D184/100)^(NETWORKDAYS($B184,C184-1,Feriados!$A$1:$A$936)/252)),6)</f>
        <v>992.27133600000002</v>
      </c>
      <c r="F184">
        <f t="shared" si="34"/>
        <v>1.1084487305579316E-4</v>
      </c>
      <c r="G184">
        <f t="shared" si="41"/>
        <v>1.0202643315248399</v>
      </c>
      <c r="H184" s="12">
        <f t="shared" si="42"/>
        <v>2.0264331524839863</v>
      </c>
      <c r="I184" s="24">
        <v>7.1093999999999999</v>
      </c>
      <c r="J184" s="16">
        <f>TRUNC(1000/((1+I184/100)^(NETWORKDAYS($B184,C184-1,Feriados!$A$1:$A$936)/252)),6)</f>
        <v>981.10289899999998</v>
      </c>
      <c r="K184">
        <f t="shared" si="35"/>
        <v>2.065306711753756E-4</v>
      </c>
      <c r="L184">
        <f t="shared" si="43"/>
        <v>1.008780821423745</v>
      </c>
      <c r="M184" s="12">
        <f t="shared" si="44"/>
        <v>0.87808214237450333</v>
      </c>
      <c r="N184" s="25">
        <v>5.15</v>
      </c>
      <c r="O184">
        <f t="shared" si="45"/>
        <v>1.0235791934556315</v>
      </c>
      <c r="P184">
        <f t="shared" si="36"/>
        <v>1.9929650834193957E-4</v>
      </c>
      <c r="Q184">
        <f t="shared" si="46"/>
        <v>1.0235791934556315</v>
      </c>
      <c r="R184" s="12">
        <f t="shared" si="47"/>
        <v>2.3579193455631531</v>
      </c>
      <c r="S184" s="19">
        <f t="shared" si="37"/>
        <v>0.55618070772024242</v>
      </c>
      <c r="T184" s="19">
        <f t="shared" si="38"/>
        <v>0.85941580499650361</v>
      </c>
      <c r="W184" s="20">
        <v>5.15</v>
      </c>
      <c r="X184" s="21">
        <v>7.1093999999999999</v>
      </c>
      <c r="Y184" s="25">
        <v>6.65</v>
      </c>
    </row>
    <row r="185" spans="1:25" x14ac:dyDescent="0.3">
      <c r="A185">
        <f t="shared" si="39"/>
        <v>183</v>
      </c>
      <c r="B185" s="9">
        <v>44462</v>
      </c>
      <c r="C185" s="9">
        <f t="shared" si="50"/>
        <v>44562</v>
      </c>
      <c r="D185" s="10">
        <f t="shared" si="50"/>
        <v>2.8325</v>
      </c>
      <c r="E185" s="11">
        <f>TRUNC(1000/((1+D185/100)^(NETWORKDAYS($B185,C185-1,Feriados!$A$1:$A$936)/252)),6)</f>
        <v>992.38132399999995</v>
      </c>
      <c r="F185">
        <f t="shared" si="34"/>
        <v>1.108446812978503E-4</v>
      </c>
      <c r="G185">
        <f t="shared" si="41"/>
        <v>1.0203774223995072</v>
      </c>
      <c r="H185" s="12">
        <f t="shared" si="42"/>
        <v>2.0377422399507239</v>
      </c>
      <c r="I185" s="24">
        <v>7.0620000000000003</v>
      </c>
      <c r="J185" s="16">
        <f>TRUNC(1000/((1+I185/100)^(NETWORKDAYS($B185,C185-1,Feriados!$A$1:$A$936)/252)),6)</f>
        <v>981.48927500000002</v>
      </c>
      <c r="K185">
        <f t="shared" si="35"/>
        <v>3.938180188785001E-4</v>
      </c>
      <c r="L185">
        <f t="shared" si="43"/>
        <v>1.0091780974883207</v>
      </c>
      <c r="M185" s="12">
        <f t="shared" si="44"/>
        <v>0.91780974883206579</v>
      </c>
      <c r="N185" s="25">
        <v>6.15</v>
      </c>
      <c r="O185">
        <f t="shared" si="45"/>
        <v>1.0237831892148987</v>
      </c>
      <c r="P185">
        <f t="shared" si="36"/>
        <v>1.9929650834193957E-4</v>
      </c>
      <c r="Q185">
        <f t="shared" si="46"/>
        <v>1.0237831892148987</v>
      </c>
      <c r="R185" s="12">
        <f t="shared" si="47"/>
        <v>2.3783189214898748</v>
      </c>
      <c r="S185" s="19">
        <f t="shared" si="37"/>
        <v>0.55617974554612082</v>
      </c>
      <c r="T185" s="19">
        <f t="shared" si="38"/>
        <v>0.85679940631099216</v>
      </c>
      <c r="W185" s="20">
        <v>6.15</v>
      </c>
      <c r="X185" s="21">
        <v>7.0620000000000003</v>
      </c>
      <c r="Y185" s="25">
        <v>6.65</v>
      </c>
    </row>
    <row r="186" spans="1:25" x14ac:dyDescent="0.3">
      <c r="A186">
        <f t="shared" si="39"/>
        <v>184</v>
      </c>
      <c r="B186" s="9">
        <v>44463</v>
      </c>
      <c r="C186" s="9">
        <f t="shared" si="50"/>
        <v>44562</v>
      </c>
      <c r="D186" s="10">
        <f t="shared" si="50"/>
        <v>2.8325</v>
      </c>
      <c r="E186" s="11">
        <f>TRUNC(1000/((1+D186/100)^(NETWORKDAYS($B186,C186-1,Feriados!$A$1:$A$936)/252)),6)</f>
        <v>992.49132399999996</v>
      </c>
      <c r="F186">
        <f t="shared" si="34"/>
        <v>1.1084448824227877E-4</v>
      </c>
      <c r="G186">
        <f t="shared" si="41"/>
        <v>1.020490525612707</v>
      </c>
      <c r="H186" s="12">
        <f t="shared" si="42"/>
        <v>2.0490525612707033</v>
      </c>
      <c r="I186" s="24">
        <v>7.0953999999999997</v>
      </c>
      <c r="J186" s="16">
        <f>TRUNC(1000/((1+I186/100)^(NETWORKDAYS($B186,C186-1,Feriados!$A$1:$A$936)/252)),6)</f>
        <v>981.67245400000002</v>
      </c>
      <c r="K186">
        <f t="shared" si="35"/>
        <v>1.8663372556981805E-4</v>
      </c>
      <c r="L186">
        <f t="shared" si="43"/>
        <v>1.0093664441564183</v>
      </c>
      <c r="M186" s="12">
        <f t="shared" si="44"/>
        <v>0.93664441564182965</v>
      </c>
      <c r="N186" s="25">
        <v>6.15</v>
      </c>
      <c r="O186">
        <f t="shared" si="45"/>
        <v>1.0240256879868679</v>
      </c>
      <c r="P186">
        <f t="shared" si="36"/>
        <v>2.3686535833333799E-4</v>
      </c>
      <c r="Q186">
        <f t="shared" si="46"/>
        <v>1.0240256879868679</v>
      </c>
      <c r="R186" s="12">
        <f t="shared" si="47"/>
        <v>2.4025687986867883</v>
      </c>
      <c r="S186" s="19">
        <f t="shared" si="37"/>
        <v>0.46796411692371054</v>
      </c>
      <c r="T186" s="19">
        <f t="shared" si="38"/>
        <v>0.85285905751822289</v>
      </c>
      <c r="W186" s="20">
        <v>6.15</v>
      </c>
      <c r="X186" s="21">
        <v>7.0953999999999997</v>
      </c>
      <c r="Y186" s="25">
        <v>6.65</v>
      </c>
    </row>
    <row r="187" spans="1:25" x14ac:dyDescent="0.3">
      <c r="A187">
        <f t="shared" si="39"/>
        <v>185</v>
      </c>
      <c r="B187" s="9">
        <v>44466</v>
      </c>
      <c r="C187" s="9">
        <f t="shared" si="50"/>
        <v>44562</v>
      </c>
      <c r="D187" s="10">
        <f t="shared" si="50"/>
        <v>2.8325</v>
      </c>
      <c r="E187" s="11">
        <f>TRUNC(1000/((1+D187/100)^(NETWORKDAYS($B187,C187-1,Feriados!$A$1:$A$936)/252)),6)</f>
        <v>992.60133599999995</v>
      </c>
      <c r="F187">
        <f t="shared" si="34"/>
        <v>1.1084429388930062E-4</v>
      </c>
      <c r="G187">
        <f t="shared" si="41"/>
        <v>1.0206036411644392</v>
      </c>
      <c r="H187" s="12">
        <f t="shared" si="42"/>
        <v>2.0603641164439246</v>
      </c>
      <c r="I187" s="24">
        <v>7.1185</v>
      </c>
      <c r="J187" s="16">
        <f>TRUNC(1000/((1+I187/100)^(NETWORKDAYS($B187,C187-1,Feriados!$A$1:$A$936)/252)),6)</f>
        <v>981.88322400000004</v>
      </c>
      <c r="K187">
        <f t="shared" si="35"/>
        <v>2.1470501605835857E-4</v>
      </c>
      <c r="L187">
        <f t="shared" si="43"/>
        <v>1.0095831601950196</v>
      </c>
      <c r="M187" s="12">
        <f t="shared" si="44"/>
        <v>0.9583160195019591</v>
      </c>
      <c r="N187" s="25">
        <v>6.15</v>
      </c>
      <c r="O187">
        <f t="shared" si="45"/>
        <v>1.0242682441983955</v>
      </c>
      <c r="P187">
        <f t="shared" si="36"/>
        <v>2.3686535833333799E-4</v>
      </c>
      <c r="Q187">
        <f t="shared" si="46"/>
        <v>1.0242682441983955</v>
      </c>
      <c r="R187" s="12">
        <f t="shared" si="47"/>
        <v>2.4268244198395461</v>
      </c>
      <c r="S187" s="19">
        <f t="shared" si="37"/>
        <v>0.46796329640280565</v>
      </c>
      <c r="T187" s="19">
        <f t="shared" si="38"/>
        <v>0.84899595520806126</v>
      </c>
      <c r="W187" s="20">
        <v>6.15</v>
      </c>
      <c r="X187" s="21">
        <v>7.1185</v>
      </c>
      <c r="Y187" s="25">
        <v>6.65</v>
      </c>
    </row>
    <row r="188" spans="1:25" x14ac:dyDescent="0.3">
      <c r="A188">
        <f t="shared" si="39"/>
        <v>186</v>
      </c>
      <c r="B188" s="9">
        <v>44467</v>
      </c>
      <c r="C188" s="9">
        <f t="shared" si="50"/>
        <v>44562</v>
      </c>
      <c r="D188" s="10">
        <f t="shared" si="50"/>
        <v>2.8325</v>
      </c>
      <c r="E188" s="11">
        <f>TRUNC(1000/((1+D188/100)^(NETWORKDAYS($B188,C188-1,Feriados!$A$1:$A$936)/252)),6)</f>
        <v>992.71136000000001</v>
      </c>
      <c r="F188">
        <f t="shared" si="34"/>
        <v>1.1084409823935992E-4</v>
      </c>
      <c r="G188">
        <f t="shared" si="41"/>
        <v>1.0207167690547039</v>
      </c>
      <c r="H188" s="12">
        <f t="shared" si="42"/>
        <v>2.0716769054703876</v>
      </c>
      <c r="I188" s="24">
        <v>7.1154000000000002</v>
      </c>
      <c r="J188" s="16">
        <f>TRUNC(1000/((1+I188/100)^(NETWORKDAYS($B188,C188-1,Feriados!$A$1:$A$936)/252)),6)</f>
        <v>982.15863999999999</v>
      </c>
      <c r="K188">
        <f t="shared" si="35"/>
        <v>2.8049771425764369E-4</v>
      </c>
      <c r="L188">
        <f t="shared" si="43"/>
        <v>1.0098663459638073</v>
      </c>
      <c r="M188" s="12">
        <f t="shared" si="44"/>
        <v>0.98663459638073103</v>
      </c>
      <c r="N188" s="25">
        <v>6.15</v>
      </c>
      <c r="O188">
        <f t="shared" si="45"/>
        <v>1.024510857863087</v>
      </c>
      <c r="P188">
        <f t="shared" si="36"/>
        <v>2.3686535833333799E-4</v>
      </c>
      <c r="Q188">
        <f t="shared" si="46"/>
        <v>1.024510857863087</v>
      </c>
      <c r="R188" s="12">
        <f t="shared" si="47"/>
        <v>2.4510857863087043</v>
      </c>
      <c r="S188" s="19">
        <f t="shared" si="37"/>
        <v>0.46796247040637429</v>
      </c>
      <c r="T188" s="19">
        <f t="shared" si="38"/>
        <v>0.8452078328071494</v>
      </c>
      <c r="W188" s="20">
        <v>6.15</v>
      </c>
      <c r="X188" s="21">
        <v>7.1154000000000002</v>
      </c>
      <c r="Y188" s="25">
        <v>6.65</v>
      </c>
    </row>
    <row r="189" spans="1:25" x14ac:dyDescent="0.3">
      <c r="A189">
        <f t="shared" si="39"/>
        <v>187</v>
      </c>
      <c r="B189" s="9">
        <v>44468</v>
      </c>
      <c r="C189" s="9">
        <f t="shared" si="50"/>
        <v>44562</v>
      </c>
      <c r="D189" s="10">
        <f t="shared" si="50"/>
        <v>2.8325</v>
      </c>
      <c r="E189" s="11">
        <f>TRUNC(1000/((1+D189/100)^(NETWORKDAYS($B189,C189-1,Feriados!$A$1:$A$936)/252)),6)</f>
        <v>992.82139700000005</v>
      </c>
      <c r="F189">
        <f t="shared" si="34"/>
        <v>1.1084490863488838E-4</v>
      </c>
      <c r="G189">
        <f t="shared" si="41"/>
        <v>1.0208299103117118</v>
      </c>
      <c r="H189" s="12">
        <f t="shared" si="42"/>
        <v>2.0829910311711775</v>
      </c>
      <c r="I189" s="24">
        <v>7.1105</v>
      </c>
      <c r="J189" s="16">
        <f>TRUNC(1000/((1+I189/100)^(NETWORKDAYS($B189,C189-1,Feriados!$A$1:$A$936)/252)),6)</f>
        <v>982.43816600000002</v>
      </c>
      <c r="K189">
        <f t="shared" si="35"/>
        <v>2.8460371737915047E-4</v>
      </c>
      <c r="L189">
        <f t="shared" si="43"/>
        <v>1.0101537576799247</v>
      </c>
      <c r="M189" s="12">
        <f t="shared" si="44"/>
        <v>1.0153757679924658</v>
      </c>
      <c r="N189" s="25">
        <v>6.15</v>
      </c>
      <c r="O189">
        <f t="shared" si="45"/>
        <v>1.0247535289945511</v>
      </c>
      <c r="P189">
        <f t="shared" si="36"/>
        <v>2.3686535833333799E-4</v>
      </c>
      <c r="Q189">
        <f t="shared" si="46"/>
        <v>1.0247535289945511</v>
      </c>
      <c r="R189" s="12">
        <f t="shared" si="47"/>
        <v>2.4753528994551077</v>
      </c>
      <c r="S189" s="19">
        <f t="shared" si="37"/>
        <v>0.46796589174047803</v>
      </c>
      <c r="T189" s="19">
        <f t="shared" si="38"/>
        <v>0.8414925530940256</v>
      </c>
      <c r="W189" s="20">
        <v>6.15</v>
      </c>
      <c r="X189" s="21">
        <v>7.1105</v>
      </c>
      <c r="Y189" s="25">
        <v>6.65</v>
      </c>
    </row>
    <row r="190" spans="1:25" x14ac:dyDescent="0.3">
      <c r="A190">
        <f t="shared" si="39"/>
        <v>188</v>
      </c>
      <c r="B190" s="9">
        <v>44469</v>
      </c>
      <c r="C190" s="9">
        <f t="shared" si="50"/>
        <v>44562</v>
      </c>
      <c r="D190" s="10">
        <f t="shared" si="50"/>
        <v>2.8325</v>
      </c>
      <c r="E190" s="11">
        <f>TRUNC(1000/((1+D190/100)^(NETWORKDAYS($B190,C190-1,Feriados!$A$1:$A$936)/252)),6)</f>
        <v>992.93144500000005</v>
      </c>
      <c r="F190">
        <f t="shared" si="34"/>
        <v>1.108437029384568E-4</v>
      </c>
      <c r="G190">
        <f t="shared" si="41"/>
        <v>1.020943062879041</v>
      </c>
      <c r="H190" s="12">
        <f t="shared" si="42"/>
        <v>2.0943062879041019</v>
      </c>
      <c r="I190" s="24">
        <v>7.0960000000000001</v>
      </c>
      <c r="J190" s="16">
        <f>TRUNC(1000/((1+I190/100)^(NETWORKDAYS($B190,C190-1,Feriados!$A$1:$A$936)/252)),6)</f>
        <v>982.73978699999998</v>
      </c>
      <c r="K190">
        <f t="shared" si="35"/>
        <v>3.0701270618171961E-4</v>
      </c>
      <c r="L190">
        <f t="shared" si="43"/>
        <v>1.0104638877187295</v>
      </c>
      <c r="M190" s="12">
        <f t="shared" si="44"/>
        <v>1.0463887718729525</v>
      </c>
      <c r="N190" s="25">
        <v>6.15</v>
      </c>
      <c r="O190">
        <f t="shared" si="45"/>
        <v>1.0249962576063998</v>
      </c>
      <c r="P190">
        <f t="shared" si="36"/>
        <v>2.3686535833333799E-4</v>
      </c>
      <c r="Q190">
        <f t="shared" si="46"/>
        <v>1.0249962576063998</v>
      </c>
      <c r="R190" s="12">
        <f t="shared" si="47"/>
        <v>2.4996257606399785</v>
      </c>
      <c r="S190" s="19">
        <f t="shared" si="37"/>
        <v>0.46796080152196712</v>
      </c>
      <c r="T190" s="19">
        <f t="shared" si="38"/>
        <v>0.8378479374320007</v>
      </c>
      <c r="W190" s="20">
        <v>6.15</v>
      </c>
      <c r="X190" s="21">
        <v>7.0960000000000001</v>
      </c>
      <c r="Y190" s="25">
        <v>6.65</v>
      </c>
    </row>
    <row r="191" spans="1:25" x14ac:dyDescent="0.3">
      <c r="A191">
        <f t="shared" si="39"/>
        <v>189</v>
      </c>
      <c r="B191" s="9">
        <v>44470</v>
      </c>
      <c r="C191" s="9">
        <f t="shared" si="50"/>
        <v>44562</v>
      </c>
      <c r="D191" s="10">
        <f t="shared" si="50"/>
        <v>2.8325</v>
      </c>
      <c r="E191" s="11">
        <f>TRUNC(1000/((1+D191/100)^(NETWORKDAYS($B191,C191-1,Feriados!$A$1:$A$936)/252)),6)</f>
        <v>993.04150600000003</v>
      </c>
      <c r="F191">
        <f t="shared" si="34"/>
        <v>1.1084451051912581E-4</v>
      </c>
      <c r="G191">
        <f t="shared" si="41"/>
        <v>1.0210562288131138</v>
      </c>
      <c r="H191" s="12">
        <f t="shared" si="42"/>
        <v>2.1056228813113753</v>
      </c>
      <c r="I191" s="24">
        <v>7.1007999999999996</v>
      </c>
      <c r="J191" s="16">
        <f>TRUNC(1000/((1+I191/100)^(NETWORKDAYS($B191,C191-1,Feriados!$A$1:$A$936)/252)),6)</f>
        <v>982.99615900000003</v>
      </c>
      <c r="K191">
        <f t="shared" si="35"/>
        <v>2.608747538173084E-4</v>
      </c>
      <c r="L191">
        <f t="shared" si="43"/>
        <v>1.0107274922366793</v>
      </c>
      <c r="M191" s="12">
        <f t="shared" si="44"/>
        <v>1.0727492236679348</v>
      </c>
      <c r="N191" s="25">
        <v>6.15</v>
      </c>
      <c r="O191">
        <f t="shared" si="45"/>
        <v>1.0252390437122481</v>
      </c>
      <c r="P191">
        <f t="shared" si="36"/>
        <v>2.3686535833333799E-4</v>
      </c>
      <c r="Q191">
        <f t="shared" si="46"/>
        <v>1.0252390437122481</v>
      </c>
      <c r="R191" s="12">
        <f t="shared" si="47"/>
        <v>2.5239043712248055</v>
      </c>
      <c r="S191" s="19">
        <f t="shared" si="37"/>
        <v>0.46796421097227547</v>
      </c>
      <c r="T191" s="19">
        <f t="shared" si="38"/>
        <v>0.83427205298176743</v>
      </c>
      <c r="W191" s="20">
        <v>6.15</v>
      </c>
      <c r="X191" s="21">
        <v>7.1007999999999996</v>
      </c>
      <c r="Y191" s="25">
        <v>6.65</v>
      </c>
    </row>
    <row r="192" spans="1:25" x14ac:dyDescent="0.3">
      <c r="A192">
        <f t="shared" si="39"/>
        <v>190</v>
      </c>
      <c r="B192" s="9">
        <v>44473</v>
      </c>
      <c r="C192" s="9">
        <f t="shared" si="50"/>
        <v>44562</v>
      </c>
      <c r="D192" s="10">
        <f t="shared" si="50"/>
        <v>2.8325</v>
      </c>
      <c r="E192" s="11">
        <f>TRUNC(1000/((1+D192/100)^(NETWORKDAYS($B192,C192-1,Feriados!$A$1:$A$936)/252)),6)</f>
        <v>993.15157999999997</v>
      </c>
      <c r="F192">
        <f t="shared" si="34"/>
        <v>1.1084531646954332E-4</v>
      </c>
      <c r="G192">
        <f t="shared" si="41"/>
        <v>1.0211694081139298</v>
      </c>
      <c r="H192" s="12">
        <f t="shared" si="42"/>
        <v>2.1169408113929755</v>
      </c>
      <c r="I192" s="24">
        <v>7.1284999999999998</v>
      </c>
      <c r="J192" s="16">
        <f>TRUNC(1000/((1+I192/100)^(NETWORKDAYS($B192,C192-1,Feriados!$A$1:$A$936)/252)),6)</f>
        <v>983.201233</v>
      </c>
      <c r="K192">
        <f t="shared" si="35"/>
        <v>2.0862136451138547E-4</v>
      </c>
      <c r="L192">
        <f t="shared" si="43"/>
        <v>1.010938351585259</v>
      </c>
      <c r="M192" s="12">
        <f t="shared" si="44"/>
        <v>1.0938351585259021</v>
      </c>
      <c r="N192" s="25">
        <v>6.15</v>
      </c>
      <c r="O192">
        <f t="shared" si="45"/>
        <v>1.0254818873257143</v>
      </c>
      <c r="P192">
        <f t="shared" si="36"/>
        <v>2.3686535833333799E-4</v>
      </c>
      <c r="Q192">
        <f t="shared" si="46"/>
        <v>1.0254818873257143</v>
      </c>
      <c r="R192" s="12">
        <f t="shared" si="47"/>
        <v>2.5481887325714325</v>
      </c>
      <c r="S192" s="19">
        <f t="shared" si="37"/>
        <v>0.46796761353997546</v>
      </c>
      <c r="T192" s="19">
        <f t="shared" si="38"/>
        <v>0.83076295893386387</v>
      </c>
      <c r="W192" s="20">
        <v>6.15</v>
      </c>
      <c r="X192" s="21">
        <v>7.1284999999999998</v>
      </c>
      <c r="Y192" s="25">
        <v>6.65</v>
      </c>
    </row>
    <row r="193" spans="1:25" x14ac:dyDescent="0.3">
      <c r="A193">
        <f t="shared" si="39"/>
        <v>191</v>
      </c>
      <c r="B193" s="9">
        <v>44474</v>
      </c>
      <c r="C193" s="9">
        <f t="shared" si="50"/>
        <v>44562</v>
      </c>
      <c r="D193" s="10">
        <f t="shared" si="50"/>
        <v>2.8325</v>
      </c>
      <c r="E193" s="11">
        <f>TRUNC(1000/((1+D193/100)^(NETWORKDAYS($B193,C193-1,Feriados!$A$1:$A$936)/252)),6)</f>
        <v>993.26166499999999</v>
      </c>
      <c r="F193">
        <f t="shared" si="34"/>
        <v>1.1084410699924163E-4</v>
      </c>
      <c r="G193">
        <f t="shared" si="41"/>
        <v>1.0212825987250671</v>
      </c>
      <c r="H193" s="12">
        <f t="shared" si="42"/>
        <v>2.1282598725067103</v>
      </c>
      <c r="I193" s="24">
        <v>7.1605999999999996</v>
      </c>
      <c r="J193" s="16">
        <f>TRUNC(1000/((1+I193/100)^(NETWORKDAYS($B193,C193-1,Feriados!$A$1:$A$936)/252)),6)</f>
        <v>983.39860899999996</v>
      </c>
      <c r="K193">
        <f t="shared" si="35"/>
        <v>2.0074832432603884E-4</v>
      </c>
      <c r="L193">
        <f t="shared" si="43"/>
        <v>1.0111412957653367</v>
      </c>
      <c r="M193" s="12">
        <f t="shared" si="44"/>
        <v>1.1141295765336734</v>
      </c>
      <c r="N193" s="25">
        <v>6.15</v>
      </c>
      <c r="O193">
        <f t="shared" si="45"/>
        <v>1.0257247884604201</v>
      </c>
      <c r="P193">
        <f t="shared" si="36"/>
        <v>2.3686535833333799E-4</v>
      </c>
      <c r="Q193">
        <f t="shared" si="46"/>
        <v>1.0257247884604201</v>
      </c>
      <c r="R193" s="12">
        <f t="shared" si="47"/>
        <v>2.5724788460420145</v>
      </c>
      <c r="S193" s="19">
        <f t="shared" si="37"/>
        <v>0.4679625073889106</v>
      </c>
      <c r="T193" s="19">
        <f t="shared" si="38"/>
        <v>0.82731870692784348</v>
      </c>
      <c r="W193" s="20">
        <v>6.15</v>
      </c>
      <c r="X193" s="21">
        <v>7.1605999999999996</v>
      </c>
      <c r="Y193" s="25">
        <v>6.65</v>
      </c>
    </row>
    <row r="194" spans="1:25" x14ac:dyDescent="0.3">
      <c r="A194">
        <f t="shared" si="39"/>
        <v>192</v>
      </c>
      <c r="B194" s="9">
        <v>44475</v>
      </c>
      <c r="C194" s="9">
        <f t="shared" si="50"/>
        <v>44562</v>
      </c>
      <c r="D194" s="10">
        <f t="shared" si="50"/>
        <v>2.8325</v>
      </c>
      <c r="E194" s="11">
        <f>TRUNC(1000/((1+D194/100)^(NETWORKDAYS($B194,C194-1,Feriados!$A$1:$A$936)/252)),6)</f>
        <v>993.37176299999999</v>
      </c>
      <c r="F194">
        <f t="shared" si="34"/>
        <v>1.1084491013746423E-4</v>
      </c>
      <c r="G194">
        <f t="shared" si="41"/>
        <v>1.0213958027029477</v>
      </c>
      <c r="H194" s="12">
        <f t="shared" si="42"/>
        <v>2.1395802702947719</v>
      </c>
      <c r="I194" s="24">
        <v>7.1611000000000002</v>
      </c>
      <c r="J194" s="16">
        <f>TRUNC(1000/((1+I194/100)^(NETWORKDAYS($B194,C194-1,Feriados!$A$1:$A$936)/252)),6)</f>
        <v>983.66743599999995</v>
      </c>
      <c r="K194">
        <f t="shared" si="35"/>
        <v>2.7336524328958056E-4</v>
      </c>
      <c r="L194">
        <f t="shared" si="43"/>
        <v>1.0114177066516539</v>
      </c>
      <c r="M194" s="12">
        <f t="shared" si="44"/>
        <v>1.1417706651653869</v>
      </c>
      <c r="N194" s="25">
        <v>6.15</v>
      </c>
      <c r="O194">
        <f t="shared" si="45"/>
        <v>1.0259677471299902</v>
      </c>
      <c r="P194">
        <f t="shared" si="36"/>
        <v>2.3686535833333799E-4</v>
      </c>
      <c r="Q194">
        <f t="shared" si="46"/>
        <v>1.0259677471299902</v>
      </c>
      <c r="R194" s="12">
        <f t="shared" si="47"/>
        <v>2.5967747129990171</v>
      </c>
      <c r="S194" s="19">
        <f t="shared" si="37"/>
        <v>0.4679658980840643</v>
      </c>
      <c r="T194" s="19">
        <f t="shared" si="38"/>
        <v>0.82393757902231302</v>
      </c>
      <c r="W194" s="20">
        <v>6.15</v>
      </c>
      <c r="X194" s="21">
        <v>7.1611000000000002</v>
      </c>
      <c r="Y194" s="25">
        <v>6.65</v>
      </c>
    </row>
    <row r="195" spans="1:25" x14ac:dyDescent="0.3">
      <c r="A195">
        <f t="shared" si="39"/>
        <v>193</v>
      </c>
      <c r="B195" s="9">
        <v>44476</v>
      </c>
      <c r="C195" s="9">
        <f t="shared" si="50"/>
        <v>44562</v>
      </c>
      <c r="D195" s="10">
        <f t="shared" si="50"/>
        <v>2.8325</v>
      </c>
      <c r="E195" s="11">
        <f>TRUNC(1000/((1+D195/100)^(NETWORKDAYS($B195,C195-1,Feriados!$A$1:$A$936)/252)),6)</f>
        <v>993.48187199999995</v>
      </c>
      <c r="F195">
        <f t="shared" si="34"/>
        <v>1.1084369830216545E-4</v>
      </c>
      <c r="G195">
        <f t="shared" si="41"/>
        <v>1.0215090179911497</v>
      </c>
      <c r="H195" s="12">
        <f t="shared" si="42"/>
        <v>2.1509017991149681</v>
      </c>
      <c r="I195" s="24">
        <v>7.2271999999999998</v>
      </c>
      <c r="J195" s="16">
        <f>TRUNC(1000/((1+I195/100)^(NETWORKDAYS($B195,C195-1,Feriados!$A$1:$A$936)/252)),6)</f>
        <v>983.79540499999996</v>
      </c>
      <c r="K195">
        <f t="shared" si="35"/>
        <v>1.3009376473860357E-4</v>
      </c>
      <c r="L195">
        <f t="shared" si="43"/>
        <v>1.0115492857888355</v>
      </c>
      <c r="M195" s="12">
        <f t="shared" si="44"/>
        <v>1.1549285788835517</v>
      </c>
      <c r="N195" s="25">
        <v>6.15</v>
      </c>
      <c r="O195">
        <f t="shared" si="45"/>
        <v>1.0262107633480526</v>
      </c>
      <c r="P195">
        <f t="shared" si="36"/>
        <v>2.3686535833333799E-4</v>
      </c>
      <c r="Q195">
        <f t="shared" si="46"/>
        <v>1.0262107633480526</v>
      </c>
      <c r="R195" s="12">
        <f t="shared" si="47"/>
        <v>2.6210763348052613</v>
      </c>
      <c r="S195" s="19">
        <f t="shared" si="37"/>
        <v>0.46796078194843649</v>
      </c>
      <c r="T195" s="19">
        <f t="shared" si="38"/>
        <v>0.82061776322694324</v>
      </c>
      <c r="W195" s="20">
        <v>6.15</v>
      </c>
      <c r="X195" s="21">
        <v>7.2271999999999998</v>
      </c>
      <c r="Y195" s="25">
        <v>6.65</v>
      </c>
    </row>
    <row r="196" spans="1:25" x14ac:dyDescent="0.3">
      <c r="A196">
        <f t="shared" si="39"/>
        <v>194</v>
      </c>
      <c r="B196" s="9">
        <v>44477</v>
      </c>
      <c r="C196" s="9">
        <f t="shared" si="50"/>
        <v>44562</v>
      </c>
      <c r="D196" s="10">
        <f t="shared" si="50"/>
        <v>2.8325</v>
      </c>
      <c r="E196" s="11">
        <f>TRUNC(1000/((1+D196/100)^(NETWORKDAYS($B196,C196-1,Feriados!$A$1:$A$936)/252)),6)</f>
        <v>993.591994</v>
      </c>
      <c r="F196">
        <f t="shared" ref="F196:F254" si="51">+E196/E195-1</f>
        <v>1.1084449863019152E-4</v>
      </c>
      <c r="G196">
        <f t="shared" si="41"/>
        <v>1.0216222466460951</v>
      </c>
      <c r="H196" s="12">
        <f t="shared" si="42"/>
        <v>2.1622246646095133</v>
      </c>
      <c r="I196" s="24">
        <v>7.2279</v>
      </c>
      <c r="J196" s="16">
        <f>TRUNC(1000/((1+I196/100)^(NETWORKDAYS($B196,C196-1,Feriados!$A$1:$A$936)/252)),6)</f>
        <v>984.06637999999998</v>
      </c>
      <c r="K196">
        <f t="shared" ref="K196:K254" si="52">+J196/J195-1</f>
        <v>2.7543836718768588E-4</v>
      </c>
      <c r="L196">
        <f t="shared" si="43"/>
        <v>1.011827905272443</v>
      </c>
      <c r="M196" s="12">
        <f t="shared" si="44"/>
        <v>1.182790527244304</v>
      </c>
      <c r="N196" s="25">
        <v>6.15</v>
      </c>
      <c r="O196">
        <f t="shared" si="45"/>
        <v>1.0264538371282386</v>
      </c>
      <c r="P196">
        <f t="shared" ref="P196:P254" si="53">+O196/O195-1</f>
        <v>2.3686535833333799E-4</v>
      </c>
      <c r="Q196">
        <f t="shared" si="46"/>
        <v>1.0264538371282386</v>
      </c>
      <c r="R196" s="12">
        <f t="shared" si="47"/>
        <v>2.6453837128238566</v>
      </c>
      <c r="S196" s="19">
        <f t="shared" ref="S196:S254" si="54">+F196/P196</f>
        <v>0.46796416077948083</v>
      </c>
      <c r="T196" s="19">
        <f t="shared" ref="T196:T254" si="55">+H196/R196</f>
        <v>0.81735766880541216</v>
      </c>
      <c r="W196" s="20">
        <v>6.15</v>
      </c>
      <c r="X196" s="21">
        <v>7.2279</v>
      </c>
      <c r="Y196" s="25">
        <v>6.65</v>
      </c>
    </row>
    <row r="197" spans="1:25" x14ac:dyDescent="0.3">
      <c r="A197">
        <f t="shared" ref="A197:A254" si="56">+A196+1</f>
        <v>195</v>
      </c>
      <c r="B197" s="9">
        <v>44480</v>
      </c>
      <c r="C197" s="9">
        <f t="shared" ref="C197:D212" si="57">+C196</f>
        <v>44562</v>
      </c>
      <c r="D197" s="10">
        <f t="shared" si="57"/>
        <v>2.8325</v>
      </c>
      <c r="E197" s="11">
        <f>TRUNC(1000/((1+D197/100)^(NETWORKDAYS($B197,C197-1,Feriados!$A$1:$A$936)/252)),6)</f>
        <v>993.70212900000001</v>
      </c>
      <c r="F197">
        <f t="shared" si="51"/>
        <v>1.108452973304086E-4</v>
      </c>
      <c r="G197">
        <f t="shared" ref="G197:G254" si="58">+(1+F197)*G196</f>
        <v>1.0217354886677841</v>
      </c>
      <c r="H197" s="12">
        <f t="shared" ref="H197:H254" si="59">+(G197-1)*100</f>
        <v>2.1735488667784075</v>
      </c>
      <c r="I197" s="24">
        <v>7.2701000000000002</v>
      </c>
      <c r="J197" s="16">
        <f>TRUNC(1000/((1+I197/100)^(NETWORKDAYS($B197,C197-1,Feriados!$A$1:$A$936)/252)),6)</f>
        <v>984.25133200000005</v>
      </c>
      <c r="K197">
        <f t="shared" si="52"/>
        <v>1.8794667083343874E-4</v>
      </c>
      <c r="L197">
        <f t="shared" ref="L197:L254" si="60">+(1+K197)*L196</f>
        <v>1.0120180749586953</v>
      </c>
      <c r="M197" s="12">
        <f t="shared" ref="M197:M254" si="61">+(L197-1)*100</f>
        <v>1.2018074958695335</v>
      </c>
      <c r="N197" s="25">
        <v>6.15</v>
      </c>
      <c r="O197">
        <f t="shared" ref="O197:O254" si="62">+((N196/100+1)^(1/252))*O196</f>
        <v>1.0266969684841827</v>
      </c>
      <c r="P197">
        <f t="shared" si="53"/>
        <v>2.3686535833333799E-4</v>
      </c>
      <c r="Q197">
        <f t="shared" ref="Q197:Q254" si="63">+(1+P197)*Q196</f>
        <v>1.0266969684841827</v>
      </c>
      <c r="R197" s="12">
        <f t="shared" ref="R197:R254" si="64">+(Q197-1)*100</f>
        <v>2.6696968484182682</v>
      </c>
      <c r="S197" s="19">
        <f t="shared" si="54"/>
        <v>0.46796753273822861</v>
      </c>
      <c r="T197" s="19">
        <f t="shared" si="55"/>
        <v>0.81415568515435877</v>
      </c>
      <c r="W197" s="20">
        <v>6.15</v>
      </c>
      <c r="X197" s="21">
        <v>7.2701000000000002</v>
      </c>
      <c r="Y197" s="25">
        <v>6.65</v>
      </c>
    </row>
    <row r="198" spans="1:25" x14ac:dyDescent="0.3">
      <c r="A198">
        <f t="shared" si="56"/>
        <v>196</v>
      </c>
      <c r="B198" s="9">
        <v>44482</v>
      </c>
      <c r="C198" s="9">
        <f t="shared" si="57"/>
        <v>44562</v>
      </c>
      <c r="D198" s="10">
        <f t="shared" si="57"/>
        <v>2.8325</v>
      </c>
      <c r="E198" s="11">
        <f>TRUNC(1000/((1+D198/100)^(NETWORKDAYS($B198,C198-1,Feriados!$A$1:$A$936)/252)),6)</f>
        <v>993.812275</v>
      </c>
      <c r="F198">
        <f t="shared" si="51"/>
        <v>1.1084408172790106E-4</v>
      </c>
      <c r="G198">
        <f t="shared" si="58"/>
        <v>1.0218487419997944</v>
      </c>
      <c r="H198" s="12">
        <f t="shared" si="59"/>
        <v>2.1848741999794363</v>
      </c>
      <c r="I198" s="24">
        <v>7.306</v>
      </c>
      <c r="J198" s="16">
        <f>TRUNC(1000/((1+I198/100)^(NETWORKDAYS($B198,C198-1,Feriados!$A$1:$A$936)/252)),6)</f>
        <v>984.452271</v>
      </c>
      <c r="K198">
        <f t="shared" si="52"/>
        <v>2.0415415602403897E-4</v>
      </c>
      <c r="L198">
        <f t="shared" si="60"/>
        <v>1.0122246826546697</v>
      </c>
      <c r="M198" s="12">
        <f t="shared" si="61"/>
        <v>1.2224682654669694</v>
      </c>
      <c r="N198" s="25">
        <v>6.15</v>
      </c>
      <c r="O198">
        <f t="shared" si="62"/>
        <v>1.0269401574295225</v>
      </c>
      <c r="P198">
        <f t="shared" si="53"/>
        <v>2.3686535833333799E-4</v>
      </c>
      <c r="Q198">
        <f t="shared" si="63"/>
        <v>1.0269401574295225</v>
      </c>
      <c r="R198" s="12">
        <f t="shared" si="64"/>
        <v>2.6940157429522493</v>
      </c>
      <c r="S198" s="19">
        <f t="shared" si="54"/>
        <v>0.46796240069816969</v>
      </c>
      <c r="T198" s="19">
        <f t="shared" si="55"/>
        <v>0.81101018273379955</v>
      </c>
      <c r="W198" s="20">
        <v>6.15</v>
      </c>
      <c r="X198" s="21">
        <v>7.306</v>
      </c>
      <c r="Y198" s="25">
        <v>6.65</v>
      </c>
    </row>
    <row r="199" spans="1:25" x14ac:dyDescent="0.3">
      <c r="A199">
        <f t="shared" si="56"/>
        <v>197</v>
      </c>
      <c r="B199" s="9">
        <v>44483</v>
      </c>
      <c r="C199" s="9">
        <f t="shared" si="57"/>
        <v>44562</v>
      </c>
      <c r="D199" s="10">
        <f t="shared" si="57"/>
        <v>2.8325</v>
      </c>
      <c r="E199" s="11">
        <f>TRUNC(1000/((1+D199/100)^(NETWORKDAYS($B199,C199-1,Feriados!$A$1:$A$936)/252)),6)</f>
        <v>993.92243399999995</v>
      </c>
      <c r="F199">
        <f t="shared" si="51"/>
        <v>1.108448776203641E-4</v>
      </c>
      <c r="G199">
        <f t="shared" si="58"/>
        <v>1.0219620086985479</v>
      </c>
      <c r="H199" s="12">
        <f t="shared" si="59"/>
        <v>2.1962008698547919</v>
      </c>
      <c r="I199" s="24">
        <v>7.3360000000000003</v>
      </c>
      <c r="J199" s="16">
        <f>TRUNC(1000/((1+I199/100)^(NETWORKDAYS($B199,C199-1,Feriados!$A$1:$A$936)/252)),6)</f>
        <v>984.66770199999996</v>
      </c>
      <c r="K199">
        <f t="shared" si="52"/>
        <v>2.1883336180539281E-4</v>
      </c>
      <c r="L199">
        <f t="shared" si="60"/>
        <v>1.0124461911848774</v>
      </c>
      <c r="M199" s="12">
        <f t="shared" si="61"/>
        <v>1.2446191184877442</v>
      </c>
      <c r="N199" s="25">
        <v>6.15</v>
      </c>
      <c r="O199">
        <f t="shared" si="62"/>
        <v>1.0271834039778989</v>
      </c>
      <c r="P199">
        <f t="shared" si="53"/>
        <v>2.3686535833333799E-4</v>
      </c>
      <c r="Q199">
        <f t="shared" si="63"/>
        <v>1.0271834039778989</v>
      </c>
      <c r="R199" s="12">
        <f t="shared" si="64"/>
        <v>2.7183403977898868</v>
      </c>
      <c r="S199" s="19">
        <f t="shared" si="54"/>
        <v>0.4679657608031198</v>
      </c>
      <c r="T199" s="19">
        <f t="shared" si="55"/>
        <v>0.80791974089793395</v>
      </c>
      <c r="W199" s="20">
        <v>6.15</v>
      </c>
      <c r="X199" s="21">
        <v>7.3360000000000003</v>
      </c>
      <c r="Y199" s="25">
        <v>6.65</v>
      </c>
    </row>
    <row r="200" spans="1:25" x14ac:dyDescent="0.3">
      <c r="A200">
        <f t="shared" si="56"/>
        <v>198</v>
      </c>
      <c r="B200" s="9">
        <v>44484</v>
      </c>
      <c r="C200" s="9">
        <f t="shared" si="57"/>
        <v>44562</v>
      </c>
      <c r="D200" s="10">
        <f t="shared" si="57"/>
        <v>2.8325</v>
      </c>
      <c r="E200" s="11">
        <f>TRUNC(1000/((1+D200/100)^(NETWORKDAYS($B200,C200-1,Feriados!$A$1:$A$936)/252)),6)</f>
        <v>994.03260399999999</v>
      </c>
      <c r="F200">
        <f t="shared" si="51"/>
        <v>1.1084365965730036E-4</v>
      </c>
      <c r="G200">
        <f t="shared" si="58"/>
        <v>1.0220752867076228</v>
      </c>
      <c r="H200" s="12">
        <f t="shared" si="59"/>
        <v>2.2075286707622821</v>
      </c>
      <c r="I200" s="24">
        <v>7.3479999999999999</v>
      </c>
      <c r="J200" s="16">
        <f>TRUNC(1000/((1+I200/100)^(NETWORKDAYS($B200,C200-1,Feriados!$A$1:$A$936)/252)),6)</f>
        <v>984.92076699999996</v>
      </c>
      <c r="K200">
        <f t="shared" si="52"/>
        <v>2.5700548467866291E-4</v>
      </c>
      <c r="L200">
        <f t="shared" si="60"/>
        <v>1.0127063954089539</v>
      </c>
      <c r="M200" s="12">
        <f t="shared" si="61"/>
        <v>1.2706395408953908</v>
      </c>
      <c r="N200" s="25">
        <v>6.15</v>
      </c>
      <c r="O200">
        <f t="shared" si="62"/>
        <v>1.0274267081429562</v>
      </c>
      <c r="P200">
        <f t="shared" si="53"/>
        <v>2.3686535833333799E-4</v>
      </c>
      <c r="Q200">
        <f t="shared" si="63"/>
        <v>1.0274267081429562</v>
      </c>
      <c r="R200" s="12">
        <f t="shared" si="64"/>
        <v>2.7426708142956224</v>
      </c>
      <c r="S200" s="19">
        <f t="shared" si="54"/>
        <v>0.46796061879724643</v>
      </c>
      <c r="T200" s="19">
        <f t="shared" si="55"/>
        <v>0.80488283874826716</v>
      </c>
      <c r="W200" s="20">
        <v>6.15</v>
      </c>
      <c r="X200" s="21">
        <v>7.3479999999999999</v>
      </c>
      <c r="Y200" s="25">
        <v>6.65</v>
      </c>
    </row>
    <row r="201" spans="1:25" x14ac:dyDescent="0.3">
      <c r="A201">
        <f t="shared" si="56"/>
        <v>199</v>
      </c>
      <c r="B201" s="9">
        <v>44487</v>
      </c>
      <c r="C201" s="9">
        <f t="shared" si="57"/>
        <v>44562</v>
      </c>
      <c r="D201" s="10">
        <f t="shared" si="57"/>
        <v>2.8325</v>
      </c>
      <c r="E201" s="11">
        <f>TRUNC(1000/((1+D201/100)^(NETWORKDAYS($B201,C201-1,Feriados!$A$1:$A$936)/252)),6)</f>
        <v>994.142788</v>
      </c>
      <c r="F201">
        <f t="shared" si="51"/>
        <v>1.1084545874706642E-4</v>
      </c>
      <c r="G201">
        <f t="shared" si="58"/>
        <v>1.0221885791116521</v>
      </c>
      <c r="H201" s="12">
        <f t="shared" si="59"/>
        <v>2.2188579111652063</v>
      </c>
      <c r="I201" s="24">
        <v>7.3852000000000002</v>
      </c>
      <c r="J201" s="16">
        <f>TRUNC(1000/((1+I201/100)^(NETWORKDAYS($B201,C201-1,Feriados!$A$1:$A$936)/252)),6)</f>
        <v>985.12614599999995</v>
      </c>
      <c r="K201">
        <f t="shared" si="52"/>
        <v>2.0852337252019737E-4</v>
      </c>
      <c r="L201">
        <f t="shared" si="60"/>
        <v>1.0129175683618974</v>
      </c>
      <c r="M201" s="12">
        <f t="shared" si="61"/>
        <v>1.2917568361897391</v>
      </c>
      <c r="N201" s="25">
        <v>6.15</v>
      </c>
      <c r="O201">
        <f t="shared" si="62"/>
        <v>1.0276700699383416</v>
      </c>
      <c r="P201">
        <f t="shared" si="53"/>
        <v>2.3686535833333799E-4</v>
      </c>
      <c r="Q201">
        <f t="shared" si="63"/>
        <v>1.0276700699383416</v>
      </c>
      <c r="R201" s="12">
        <f t="shared" si="64"/>
        <v>2.7670069938341646</v>
      </c>
      <c r="S201" s="19">
        <f t="shared" si="54"/>
        <v>0.4679682142083218</v>
      </c>
      <c r="T201" s="19">
        <f t="shared" si="55"/>
        <v>0.80189819400875328</v>
      </c>
      <c r="W201" s="20">
        <v>6.15</v>
      </c>
      <c r="X201" s="21">
        <v>7.3852000000000002</v>
      </c>
      <c r="Y201" s="25">
        <v>6.65</v>
      </c>
    </row>
    <row r="202" spans="1:25" x14ac:dyDescent="0.3">
      <c r="A202">
        <f t="shared" si="56"/>
        <v>200</v>
      </c>
      <c r="B202" s="9">
        <v>44488</v>
      </c>
      <c r="C202" s="9">
        <f t="shared" si="57"/>
        <v>44562</v>
      </c>
      <c r="D202" s="10">
        <f t="shared" si="57"/>
        <v>2.8325</v>
      </c>
      <c r="E202" s="11">
        <f>TRUNC(1000/((1+D202/100)^(NETWORKDAYS($B202,C202-1,Feriados!$A$1:$A$936)/252)),6)</f>
        <v>994.25298299999997</v>
      </c>
      <c r="F202">
        <f t="shared" si="51"/>
        <v>1.1084423820206801E-4</v>
      </c>
      <c r="G202">
        <f t="shared" si="58"/>
        <v>1.0223018828260027</v>
      </c>
      <c r="H202" s="12">
        <f t="shared" si="59"/>
        <v>2.230188282600265</v>
      </c>
      <c r="I202" s="24">
        <v>7.5759999999999996</v>
      </c>
      <c r="J202" s="16">
        <f>TRUNC(1000/((1+I202/100)^(NETWORKDAYS($B202,C202-1,Feriados!$A$1:$A$936)/252)),6)</f>
        <v>985.04382699999996</v>
      </c>
      <c r="K202">
        <f t="shared" si="52"/>
        <v>-8.3561887311844885E-5</v>
      </c>
      <c r="L202">
        <f t="shared" si="60"/>
        <v>1.0128329270581937</v>
      </c>
      <c r="M202" s="12">
        <f t="shared" si="61"/>
        <v>1.2832927058193722</v>
      </c>
      <c r="N202" s="25">
        <v>6.15</v>
      </c>
      <c r="O202">
        <f t="shared" si="62"/>
        <v>1.027913489377706</v>
      </c>
      <c r="P202">
        <f t="shared" si="53"/>
        <v>2.3686535833333799E-4</v>
      </c>
      <c r="Q202">
        <f t="shared" si="63"/>
        <v>1.027913489377706</v>
      </c>
      <c r="R202" s="12">
        <f t="shared" si="64"/>
        <v>2.7913489377705991</v>
      </c>
      <c r="S202" s="19">
        <f t="shared" si="54"/>
        <v>0.46796306130201676</v>
      </c>
      <c r="T202" s="19">
        <f t="shared" si="55"/>
        <v>0.79896434746043499</v>
      </c>
      <c r="W202" s="20">
        <v>6.15</v>
      </c>
      <c r="X202" s="21">
        <v>7.5759999999999996</v>
      </c>
      <c r="Y202" s="25">
        <v>6.65</v>
      </c>
    </row>
    <row r="203" spans="1:25" x14ac:dyDescent="0.3">
      <c r="A203">
        <f t="shared" si="56"/>
        <v>201</v>
      </c>
      <c r="B203" s="9">
        <v>44489</v>
      </c>
      <c r="C203" s="9">
        <f t="shared" si="57"/>
        <v>44562</v>
      </c>
      <c r="D203" s="10">
        <f t="shared" si="57"/>
        <v>2.8325</v>
      </c>
      <c r="E203" s="11">
        <f>TRUNC(1000/((1+D203/100)^(NETWORKDAYS($B203,C203-1,Feriados!$A$1:$A$936)/252)),6)</f>
        <v>994.36319000000003</v>
      </c>
      <c r="F203">
        <f t="shared" si="51"/>
        <v>1.1084402248151548E-4</v>
      </c>
      <c r="G203">
        <f t="shared" si="58"/>
        <v>1.0224151988788854</v>
      </c>
      <c r="H203" s="12">
        <f t="shared" si="59"/>
        <v>2.2415198878885434</v>
      </c>
      <c r="I203" s="24">
        <v>7.6249000000000002</v>
      </c>
      <c r="J203" s="16">
        <f>TRUNC(1000/((1+I203/100)^(NETWORKDAYS($B203,C203-1,Feriados!$A$1:$A$936)/252)),6)</f>
        <v>985.23870499999998</v>
      </c>
      <c r="K203">
        <f t="shared" si="52"/>
        <v>1.9783688264252142E-4</v>
      </c>
      <c r="L203">
        <f t="shared" si="60"/>
        <v>1.0130333027671206</v>
      </c>
      <c r="M203" s="12">
        <f t="shared" si="61"/>
        <v>1.3033302767120558</v>
      </c>
      <c r="N203" s="25">
        <v>6.15</v>
      </c>
      <c r="O203">
        <f t="shared" si="62"/>
        <v>1.028156966474703</v>
      </c>
      <c r="P203">
        <f t="shared" si="53"/>
        <v>2.3686535833333799E-4</v>
      </c>
      <c r="Q203">
        <f t="shared" si="63"/>
        <v>1.028156966474703</v>
      </c>
      <c r="R203" s="12">
        <f t="shared" si="64"/>
        <v>2.8156966474703005</v>
      </c>
      <c r="S203" s="19">
        <f t="shared" si="54"/>
        <v>0.46796215057132129</v>
      </c>
      <c r="T203" s="19">
        <f t="shared" si="55"/>
        <v>0.79608003578879372</v>
      </c>
      <c r="W203" s="20">
        <v>6.15</v>
      </c>
      <c r="X203" s="21">
        <v>7.6249000000000002</v>
      </c>
      <c r="Y203" s="25">
        <v>6.65</v>
      </c>
    </row>
    <row r="204" spans="1:25" x14ac:dyDescent="0.3">
      <c r="A204">
        <f t="shared" si="56"/>
        <v>202</v>
      </c>
      <c r="B204" s="9">
        <v>44490</v>
      </c>
      <c r="C204" s="9">
        <f t="shared" si="57"/>
        <v>44562</v>
      </c>
      <c r="D204" s="10">
        <f t="shared" si="57"/>
        <v>2.8325</v>
      </c>
      <c r="E204" s="11">
        <f>TRUNC(1000/((1+D204/100)^(NETWORKDAYS($B204,C204-1,Feriados!$A$1:$A$936)/252)),6)</f>
        <v>994.47340999999994</v>
      </c>
      <c r="F204">
        <f t="shared" si="51"/>
        <v>1.108448111397653E-4</v>
      </c>
      <c r="G204">
        <f t="shared" si="58"/>
        <v>1.0225285282985115</v>
      </c>
      <c r="H204" s="12">
        <f t="shared" si="59"/>
        <v>2.2528528298511485</v>
      </c>
      <c r="I204" s="24">
        <v>7.8734000000000002</v>
      </c>
      <c r="J204" s="16">
        <f>TRUNC(1000/((1+I204/100)^(NETWORKDAYS($B204,C204-1,Feriados!$A$1:$A$936)/252)),6)</f>
        <v>985.07516799999996</v>
      </c>
      <c r="K204">
        <f t="shared" si="52"/>
        <v>-1.6598718581606331E-4</v>
      </c>
      <c r="L204">
        <f t="shared" si="60"/>
        <v>1.0128651522200562</v>
      </c>
      <c r="M204" s="12">
        <f t="shared" si="61"/>
        <v>1.2865152220056242</v>
      </c>
      <c r="N204" s="25">
        <v>6.15</v>
      </c>
      <c r="O204">
        <f t="shared" si="62"/>
        <v>1.02840050124299</v>
      </c>
      <c r="P204">
        <f t="shared" si="53"/>
        <v>2.3686535833333799E-4</v>
      </c>
      <c r="Q204">
        <f t="shared" si="63"/>
        <v>1.02840050124299</v>
      </c>
      <c r="R204" s="12">
        <f t="shared" si="64"/>
        <v>2.8400501242989984</v>
      </c>
      <c r="S204" s="19">
        <f t="shared" si="54"/>
        <v>0.46796548013481409</v>
      </c>
      <c r="T204" s="19">
        <f t="shared" si="55"/>
        <v>0.7932440383978131</v>
      </c>
      <c r="W204" s="20">
        <v>6.15</v>
      </c>
      <c r="X204" s="21">
        <v>7.8734000000000002</v>
      </c>
      <c r="Y204" s="25">
        <v>6.65</v>
      </c>
    </row>
    <row r="205" spans="1:25" x14ac:dyDescent="0.3">
      <c r="A205">
        <f t="shared" si="56"/>
        <v>203</v>
      </c>
      <c r="B205" s="9">
        <v>44491</v>
      </c>
      <c r="C205" s="9">
        <f t="shared" si="57"/>
        <v>44562</v>
      </c>
      <c r="D205" s="10">
        <f t="shared" si="57"/>
        <v>2.8325</v>
      </c>
      <c r="E205" s="11">
        <f>TRUNC(1000/((1+D205/100)^(NETWORKDAYS($B205,C205-1,Feriados!$A$1:$A$936)/252)),6)</f>
        <v>994.58364200000005</v>
      </c>
      <c r="F205">
        <f t="shared" si="51"/>
        <v>1.108445926172319E-4</v>
      </c>
      <c r="G205">
        <f t="shared" si="58"/>
        <v>1.0226418700566702</v>
      </c>
      <c r="H205" s="12">
        <f t="shared" si="59"/>
        <v>2.2641870056670177</v>
      </c>
      <c r="I205" s="24">
        <v>8.1334999999999997</v>
      </c>
      <c r="J205" s="16">
        <f>TRUNC(1000/((1+I205/100)^(NETWORKDAYS($B205,C205-1,Feriados!$A$1:$A$936)/252)),6)</f>
        <v>984.91015600000003</v>
      </c>
      <c r="K205">
        <f t="shared" si="52"/>
        <v>-1.6751208979814969E-4</v>
      </c>
      <c r="L205">
        <f t="shared" si="60"/>
        <v>1.0126954850617242</v>
      </c>
      <c r="M205" s="12">
        <f t="shared" si="61"/>
        <v>1.2695485061724243</v>
      </c>
      <c r="N205" s="25">
        <v>6.15</v>
      </c>
      <c r="O205">
        <f t="shared" si="62"/>
        <v>1.0286440936962271</v>
      </c>
      <c r="P205">
        <f t="shared" si="53"/>
        <v>2.3686535833333799E-4</v>
      </c>
      <c r="Q205">
        <f t="shared" si="63"/>
        <v>1.0286440936962271</v>
      </c>
      <c r="R205" s="12">
        <f t="shared" si="64"/>
        <v>2.8644093696227113</v>
      </c>
      <c r="S205" s="19">
        <f t="shared" si="54"/>
        <v>0.46796455757469407</v>
      </c>
      <c r="T205" s="19">
        <f t="shared" si="55"/>
        <v>0.790455103826604</v>
      </c>
      <c r="W205" s="20">
        <v>6.15</v>
      </c>
      <c r="X205" s="21">
        <v>8.1334999999999997</v>
      </c>
      <c r="Y205" s="25">
        <v>6.65</v>
      </c>
    </row>
    <row r="206" spans="1:25" x14ac:dyDescent="0.3">
      <c r="A206">
        <f t="shared" si="56"/>
        <v>204</v>
      </c>
      <c r="B206" s="9">
        <v>44494</v>
      </c>
      <c r="C206" s="9">
        <f t="shared" si="57"/>
        <v>44562</v>
      </c>
      <c r="D206" s="10">
        <f t="shared" si="57"/>
        <v>2.8325</v>
      </c>
      <c r="E206" s="11">
        <f>TRUNC(1000/((1+D206/100)^(NETWORKDAYS($B206,C206-1,Feriados!$A$1:$A$936)/252)),6)</f>
        <v>994.69388600000002</v>
      </c>
      <c r="F206">
        <f t="shared" si="51"/>
        <v>1.1084437280528547E-4</v>
      </c>
      <c r="G206">
        <f t="shared" si="58"/>
        <v>1.0227552241533611</v>
      </c>
      <c r="H206" s="12">
        <f t="shared" si="59"/>
        <v>2.2755224153361064</v>
      </c>
      <c r="I206" s="24">
        <v>8.2958999999999996</v>
      </c>
      <c r="J206" s="16">
        <f>TRUNC(1000/((1+I206/100)^(NETWORKDAYS($B206,C206-1,Feriados!$A$1:$A$936)/252)),6)</f>
        <v>984.93423900000005</v>
      </c>
      <c r="K206">
        <f t="shared" si="52"/>
        <v>2.4451976511130624E-5</v>
      </c>
      <c r="L206">
        <f t="shared" si="60"/>
        <v>1.012720247467938</v>
      </c>
      <c r="M206" s="12">
        <f t="shared" si="61"/>
        <v>1.2720247467937984</v>
      </c>
      <c r="N206" s="25">
        <v>6.15</v>
      </c>
      <c r="O206">
        <f t="shared" si="62"/>
        <v>1.0288877438480779</v>
      </c>
      <c r="P206">
        <f t="shared" si="53"/>
        <v>2.3686535833333799E-4</v>
      </c>
      <c r="Q206">
        <f t="shared" si="63"/>
        <v>1.0288877438480779</v>
      </c>
      <c r="R206" s="12">
        <f t="shared" si="64"/>
        <v>2.8887743848077907</v>
      </c>
      <c r="S206" s="19">
        <f t="shared" si="54"/>
        <v>0.46796362957092025</v>
      </c>
      <c r="T206" s="19">
        <f t="shared" si="55"/>
        <v>0.78771205785512111</v>
      </c>
      <c r="W206" s="20">
        <v>6.15</v>
      </c>
      <c r="X206" s="21">
        <v>8.2958999999999996</v>
      </c>
      <c r="Y206" s="25">
        <v>6.65</v>
      </c>
    </row>
    <row r="207" spans="1:25" x14ac:dyDescent="0.3">
      <c r="A207">
        <f t="shared" si="56"/>
        <v>205</v>
      </c>
      <c r="B207" s="9">
        <v>44495</v>
      </c>
      <c r="C207" s="9">
        <f t="shared" si="57"/>
        <v>44562</v>
      </c>
      <c r="D207" s="10">
        <f t="shared" si="57"/>
        <v>2.8325</v>
      </c>
      <c r="E207" s="11">
        <f>TRUNC(1000/((1+D207/100)^(NETWORKDAYS($B207,C207-1,Feriados!$A$1:$A$936)/252)),6)</f>
        <v>994.80414199999996</v>
      </c>
      <c r="F207">
        <f t="shared" si="51"/>
        <v>1.1084415170503625E-4</v>
      </c>
      <c r="G207">
        <f t="shared" si="58"/>
        <v>1.0228685905885841</v>
      </c>
      <c r="H207" s="12">
        <f t="shared" si="59"/>
        <v>2.2868590588584148</v>
      </c>
      <c r="I207" s="24">
        <v>8.4872999999999994</v>
      </c>
      <c r="J207" s="16">
        <f>TRUNC(1000/((1+I207/100)^(NETWORKDAYS($B207,C207-1,Feriados!$A$1:$A$936)/252)),6)</f>
        <v>984.92135499999995</v>
      </c>
      <c r="K207">
        <f t="shared" si="52"/>
        <v>-1.3081076370324851E-5</v>
      </c>
      <c r="L207">
        <f t="shared" si="60"/>
        <v>1.0127069999970391</v>
      </c>
      <c r="M207" s="12">
        <f t="shared" si="61"/>
        <v>1.2706999997039059</v>
      </c>
      <c r="N207" s="25">
        <v>6.15</v>
      </c>
      <c r="O207">
        <f t="shared" si="62"/>
        <v>1.0291314517122092</v>
      </c>
      <c r="P207">
        <f t="shared" si="53"/>
        <v>2.3686535833333799E-4</v>
      </c>
      <c r="Q207">
        <f t="shared" si="63"/>
        <v>1.0291314517122092</v>
      </c>
      <c r="R207" s="12">
        <f t="shared" si="64"/>
        <v>2.9131451712209211</v>
      </c>
      <c r="S207" s="19">
        <f t="shared" si="54"/>
        <v>0.46796269612817976</v>
      </c>
      <c r="T207" s="19">
        <f t="shared" si="55"/>
        <v>0.78501376500230335</v>
      </c>
      <c r="W207" s="20">
        <v>6.15</v>
      </c>
      <c r="X207" s="21">
        <v>8.4872999999999994</v>
      </c>
      <c r="Y207" s="25">
        <v>6.65</v>
      </c>
    </row>
    <row r="208" spans="1:25" x14ac:dyDescent="0.3">
      <c r="A208">
        <f t="shared" si="56"/>
        <v>206</v>
      </c>
      <c r="B208" s="9">
        <v>44496</v>
      </c>
      <c r="C208" s="9">
        <f t="shared" si="57"/>
        <v>44562</v>
      </c>
      <c r="D208" s="10">
        <f t="shared" si="57"/>
        <v>2.8325</v>
      </c>
      <c r="E208" s="11">
        <f>TRUNC(1000/((1+D208/100)^(NETWORKDAYS($B208,C208-1,Feriados!$A$1:$A$936)/252)),6)</f>
        <v>994.91441099999997</v>
      </c>
      <c r="F208">
        <f t="shared" si="51"/>
        <v>1.1084493453994426E-4</v>
      </c>
      <c r="G208">
        <f t="shared" si="58"/>
        <v>1.0229819703905509</v>
      </c>
      <c r="H208" s="12">
        <f t="shared" si="59"/>
        <v>2.2981970390550943</v>
      </c>
      <c r="I208" s="24">
        <v>8.4100999999999999</v>
      </c>
      <c r="J208" s="16">
        <f>TRUNC(1000/((1+I208/100)^(NETWORKDAYS($B208,C208-1,Feriados!$A$1:$A$936)/252)),6)</f>
        <v>985.36783000000003</v>
      </c>
      <c r="K208">
        <f t="shared" si="52"/>
        <v>4.5331030516648774E-4</v>
      </c>
      <c r="L208">
        <f t="shared" si="60"/>
        <v>1.013166070516252</v>
      </c>
      <c r="M208" s="12">
        <f t="shared" si="61"/>
        <v>1.316607051625196</v>
      </c>
      <c r="N208" s="25">
        <v>6.15</v>
      </c>
      <c r="O208">
        <f t="shared" si="62"/>
        <v>1.0293752173022912</v>
      </c>
      <c r="P208">
        <f t="shared" si="53"/>
        <v>2.3686535833333799E-4</v>
      </c>
      <c r="Q208">
        <f t="shared" si="63"/>
        <v>1.0293752173022912</v>
      </c>
      <c r="R208" s="12">
        <f t="shared" si="64"/>
        <v>2.9375217302291201</v>
      </c>
      <c r="S208" s="19">
        <f t="shared" si="54"/>
        <v>0.4679660011066431</v>
      </c>
      <c r="T208" s="19">
        <f t="shared" si="55"/>
        <v>0.7823591619442557</v>
      </c>
      <c r="W208" s="20">
        <v>6.15</v>
      </c>
      <c r="X208" s="21">
        <v>8.4100999999999999</v>
      </c>
      <c r="Y208" s="25">
        <v>6.65</v>
      </c>
    </row>
    <row r="209" spans="1:25" x14ac:dyDescent="0.3">
      <c r="A209">
        <f t="shared" si="56"/>
        <v>207</v>
      </c>
      <c r="B209" s="9">
        <v>44497</v>
      </c>
      <c r="C209" s="9">
        <f t="shared" si="57"/>
        <v>44562</v>
      </c>
      <c r="D209" s="10">
        <f t="shared" si="57"/>
        <v>2.8325</v>
      </c>
      <c r="E209" s="11">
        <f>TRUNC(1000/((1+D209/100)^(NETWORKDAYS($B209,C209-1,Feriados!$A$1:$A$936)/252)),6)</f>
        <v>995.02469199999996</v>
      </c>
      <c r="F209">
        <f t="shared" si="51"/>
        <v>1.1084471064104484E-4</v>
      </c>
      <c r="G209">
        <f t="shared" si="58"/>
        <v>1.0230953625310499</v>
      </c>
      <c r="H209" s="12">
        <f t="shared" si="59"/>
        <v>2.3095362531049934</v>
      </c>
      <c r="I209" s="24">
        <v>8.3881999999999994</v>
      </c>
      <c r="J209" s="16">
        <f>TRUNC(1000/((1+I209/100)^(NETWORKDAYS($B209,C209-1,Feriados!$A$1:$A$936)/252)),6)</f>
        <v>985.71919400000002</v>
      </c>
      <c r="K209">
        <f t="shared" si="52"/>
        <v>3.5658156203455249E-4</v>
      </c>
      <c r="L209">
        <f t="shared" si="60"/>
        <v>1.0135273468562771</v>
      </c>
      <c r="M209" s="12">
        <f t="shared" si="61"/>
        <v>1.35273468562771</v>
      </c>
      <c r="N209" s="25">
        <v>7.65</v>
      </c>
      <c r="O209">
        <f t="shared" si="62"/>
        <v>1.0296190406319969</v>
      </c>
      <c r="P209">
        <f t="shared" si="53"/>
        <v>2.3686535833333799E-4</v>
      </c>
      <c r="Q209">
        <f t="shared" si="63"/>
        <v>1.0296190406319969</v>
      </c>
      <c r="R209" s="12">
        <f t="shared" si="64"/>
        <v>2.961904063199694</v>
      </c>
      <c r="S209" s="19">
        <f t="shared" si="54"/>
        <v>0.46796505584853954</v>
      </c>
      <c r="T209" s="19">
        <f t="shared" si="55"/>
        <v>0.77974715042257015</v>
      </c>
      <c r="W209" s="20">
        <v>7.65</v>
      </c>
      <c r="X209" s="21">
        <v>8.3881999999999994</v>
      </c>
      <c r="Y209" s="25">
        <v>6.65</v>
      </c>
    </row>
    <row r="210" spans="1:25" x14ac:dyDescent="0.3">
      <c r="A210">
        <f t="shared" si="56"/>
        <v>208</v>
      </c>
      <c r="B210" s="9">
        <v>44498</v>
      </c>
      <c r="C210" s="9">
        <f t="shared" si="57"/>
        <v>44562</v>
      </c>
      <c r="D210" s="10">
        <f t="shared" si="57"/>
        <v>2.8325</v>
      </c>
      <c r="E210" s="11">
        <f>TRUNC(1000/((1+D210/100)^(NETWORKDAYS($B210,C210-1,Feriados!$A$1:$A$936)/252)),6)</f>
        <v>995.13498500000003</v>
      </c>
      <c r="F210">
        <f t="shared" si="51"/>
        <v>1.1084448545539693E-4</v>
      </c>
      <c r="G210">
        <f t="shared" si="58"/>
        <v>1.0232087670100816</v>
      </c>
      <c r="H210" s="12">
        <f t="shared" si="59"/>
        <v>2.3208767010081566</v>
      </c>
      <c r="I210" s="24">
        <v>8.3537999999999997</v>
      </c>
      <c r="J210" s="16">
        <f>TRUNC(1000/((1+I210/100)^(NETWORKDAYS($B210,C210-1,Feriados!$A$1:$A$936)/252)),6)</f>
        <v>986.08897000000002</v>
      </c>
      <c r="K210">
        <f t="shared" si="52"/>
        <v>3.7513320451787457E-4</v>
      </c>
      <c r="L210">
        <f t="shared" si="60"/>
        <v>1.0139075546177698</v>
      </c>
      <c r="M210" s="12">
        <f t="shared" si="61"/>
        <v>1.3907554617769824</v>
      </c>
      <c r="N210" s="25">
        <v>7.65</v>
      </c>
      <c r="O210">
        <f t="shared" si="62"/>
        <v>1.0299202688403535</v>
      </c>
      <c r="P210">
        <f t="shared" si="53"/>
        <v>2.9256277950295839E-4</v>
      </c>
      <c r="Q210">
        <f t="shared" si="63"/>
        <v>1.0299202688403535</v>
      </c>
      <c r="R210" s="12">
        <f t="shared" si="64"/>
        <v>2.9920268840353481</v>
      </c>
      <c r="S210" s="19">
        <f t="shared" si="54"/>
        <v>0.37887418776822251</v>
      </c>
      <c r="T210" s="19">
        <f t="shared" si="55"/>
        <v>0.775687114775516</v>
      </c>
      <c r="W210" s="20">
        <v>7.65</v>
      </c>
      <c r="X210" s="21">
        <v>8.3537999999999997</v>
      </c>
      <c r="Y210" s="25">
        <v>6.65</v>
      </c>
    </row>
    <row r="211" spans="1:25" x14ac:dyDescent="0.3">
      <c r="A211">
        <f t="shared" si="56"/>
        <v>209</v>
      </c>
      <c r="B211" s="9">
        <v>44501</v>
      </c>
      <c r="C211" s="9">
        <f t="shared" si="57"/>
        <v>44562</v>
      </c>
      <c r="D211" s="10">
        <f t="shared" si="57"/>
        <v>2.8325</v>
      </c>
      <c r="E211" s="11">
        <f>TRUNC(1000/((1+D211/100)^(NETWORKDAYS($B211,C211-1,Feriados!$A$1:$A$936)/252)),6)</f>
        <v>995.24528999999995</v>
      </c>
      <c r="F211">
        <f t="shared" si="51"/>
        <v>1.1084425898255645E-4</v>
      </c>
      <c r="G211">
        <f t="shared" si="58"/>
        <v>1.0233221838276452</v>
      </c>
      <c r="H211" s="12">
        <f t="shared" si="59"/>
        <v>2.3322183827645171</v>
      </c>
      <c r="I211" s="24">
        <v>8.3699999999999992</v>
      </c>
      <c r="J211" s="16">
        <f>TRUNC(1000/((1+I211/100)^(NETWORKDAYS($B211,C211-1,Feriados!$A$1:$A$936)/252)),6)</f>
        <v>986.37780799999996</v>
      </c>
      <c r="K211">
        <f t="shared" si="52"/>
        <v>2.9291271760190085E-4</v>
      </c>
      <c r="L211">
        <f t="shared" si="60"/>
        <v>1.01420454103499</v>
      </c>
      <c r="M211" s="12">
        <f t="shared" si="61"/>
        <v>1.4204541034990026</v>
      </c>
      <c r="N211" s="25">
        <v>7.65</v>
      </c>
      <c r="O211">
        <f t="shared" si="62"/>
        <v>1.0302215851768719</v>
      </c>
      <c r="P211">
        <f t="shared" si="53"/>
        <v>2.9256277950295839E-4</v>
      </c>
      <c r="Q211">
        <f t="shared" si="63"/>
        <v>1.0302215851768719</v>
      </c>
      <c r="R211" s="12">
        <f t="shared" si="64"/>
        <v>3.0221585176871901</v>
      </c>
      <c r="S211" s="19">
        <f t="shared" si="54"/>
        <v>0.37887341366824689</v>
      </c>
      <c r="T211" s="19">
        <f t="shared" si="55"/>
        <v>0.77170617262966301</v>
      </c>
      <c r="W211" s="20">
        <v>7.65</v>
      </c>
      <c r="X211" s="21">
        <v>8.3699999999999992</v>
      </c>
      <c r="Y211" s="25">
        <v>6.65</v>
      </c>
    </row>
    <row r="212" spans="1:25" x14ac:dyDescent="0.3">
      <c r="A212">
        <f t="shared" si="56"/>
        <v>210</v>
      </c>
      <c r="B212" s="9">
        <v>44503</v>
      </c>
      <c r="C212" s="9">
        <f t="shared" si="57"/>
        <v>44562</v>
      </c>
      <c r="D212" s="10">
        <f t="shared" si="57"/>
        <v>2.8325</v>
      </c>
      <c r="E212" s="11">
        <f>TRUNC(1000/((1+D212/100)^(NETWORKDAYS($B212,C212-1,Feriados!$A$1:$A$936)/252)),6)</f>
        <v>995.35560699999996</v>
      </c>
      <c r="F212">
        <f t="shared" si="51"/>
        <v>1.1084403122363362E-4</v>
      </c>
      <c r="G212">
        <f t="shared" si="58"/>
        <v>1.0234356129837412</v>
      </c>
      <c r="H212" s="12">
        <f t="shared" si="59"/>
        <v>2.3435612983741194</v>
      </c>
      <c r="I212" s="24">
        <v>8.3699999999999992</v>
      </c>
      <c r="J212" s="16">
        <f>TRUNC(1000/((1+I212/100)^(NETWORKDAYS($B212,C212-1,Feriados!$A$1:$A$936)/252)),6)</f>
        <v>986.69248600000003</v>
      </c>
      <c r="K212">
        <f t="shared" si="52"/>
        <v>3.1902380350401494E-4</v>
      </c>
      <c r="L212">
        <f t="shared" si="60"/>
        <v>1.0145280964252021</v>
      </c>
      <c r="M212" s="12">
        <f t="shared" si="61"/>
        <v>1.4528096425202142</v>
      </c>
      <c r="N212" s="25">
        <v>7.65</v>
      </c>
      <c r="O212">
        <f t="shared" si="62"/>
        <v>1.0305229896673351</v>
      </c>
      <c r="P212">
        <f t="shared" si="53"/>
        <v>2.9256277950295839E-4</v>
      </c>
      <c r="Q212">
        <f t="shared" si="63"/>
        <v>1.0305229896673351</v>
      </c>
      <c r="R212" s="12">
        <f t="shared" si="64"/>
        <v>3.0522989667335132</v>
      </c>
      <c r="S212" s="19">
        <f t="shared" si="54"/>
        <v>0.37887263517235203</v>
      </c>
      <c r="T212" s="19">
        <f t="shared" si="55"/>
        <v>0.76780201543695259</v>
      </c>
      <c r="W212" s="20">
        <v>7.65</v>
      </c>
      <c r="X212" s="21">
        <v>8.3699999999999992</v>
      </c>
      <c r="Y212" s="25">
        <v>6.65</v>
      </c>
    </row>
    <row r="213" spans="1:25" x14ac:dyDescent="0.3">
      <c r="A213">
        <f t="shared" si="56"/>
        <v>211</v>
      </c>
      <c r="B213" s="9">
        <v>44504</v>
      </c>
      <c r="C213" s="9">
        <f t="shared" ref="C213:D228" si="65">+C212</f>
        <v>44562</v>
      </c>
      <c r="D213" s="10">
        <f t="shared" si="65"/>
        <v>2.8325</v>
      </c>
      <c r="E213" s="11">
        <f>TRUNC(1000/((1+D213/100)^(NETWORKDAYS($B213,C213-1,Feriados!$A$1:$A$936)/252)),6)</f>
        <v>995.46593700000005</v>
      </c>
      <c r="F213">
        <f t="shared" si="51"/>
        <v>1.1084480684497855E-4</v>
      </c>
      <c r="G213">
        <f t="shared" si="58"/>
        <v>1.0235490555065807</v>
      </c>
      <c r="H213" s="12">
        <f t="shared" si="59"/>
        <v>2.3549055506580707</v>
      </c>
      <c r="I213" s="24">
        <v>8.3779000000000003</v>
      </c>
      <c r="J213" s="16">
        <f>TRUNC(1000/((1+I213/100)^(NETWORKDAYS($B213,C213-1,Feriados!$A$1:$A$936)/252)),6)</f>
        <v>986.99555799999996</v>
      </c>
      <c r="K213">
        <f t="shared" si="52"/>
        <v>3.0715952974214034E-4</v>
      </c>
      <c r="L213">
        <f t="shared" si="60"/>
        <v>1.0148397183982103</v>
      </c>
      <c r="M213" s="12">
        <f t="shared" si="61"/>
        <v>1.48397183982103</v>
      </c>
      <c r="N213" s="25">
        <v>7.65</v>
      </c>
      <c r="O213">
        <f t="shared" si="62"/>
        <v>1.0308244823375339</v>
      </c>
      <c r="P213">
        <f t="shared" si="53"/>
        <v>2.9256277950295839E-4</v>
      </c>
      <c r="Q213">
        <f t="shared" si="63"/>
        <v>1.0308244823375339</v>
      </c>
      <c r="R213" s="12">
        <f t="shared" si="64"/>
        <v>3.0824482337533876</v>
      </c>
      <c r="S213" s="19">
        <f t="shared" si="54"/>
        <v>0.37887528630024409</v>
      </c>
      <c r="T213" s="19">
        <f t="shared" si="55"/>
        <v>0.76397245698124372</v>
      </c>
      <c r="W213" s="20">
        <v>7.65</v>
      </c>
      <c r="X213" s="21">
        <v>8.3779000000000003</v>
      </c>
      <c r="Y213" s="25">
        <v>6.65</v>
      </c>
    </row>
    <row r="214" spans="1:25" x14ac:dyDescent="0.3">
      <c r="A214">
        <f t="shared" si="56"/>
        <v>212</v>
      </c>
      <c r="B214" s="9">
        <v>44505</v>
      </c>
      <c r="C214" s="9">
        <f t="shared" si="65"/>
        <v>44562</v>
      </c>
      <c r="D214" s="10">
        <f t="shared" si="65"/>
        <v>2.8325</v>
      </c>
      <c r="E214" s="11">
        <f>TRUNC(1000/((1+D214/100)^(NETWORKDAYS($B214,C214-1,Feriados!$A$1:$A$936)/252)),6)</f>
        <v>995.576279</v>
      </c>
      <c r="F214">
        <f t="shared" si="51"/>
        <v>1.1084457629206845E-4</v>
      </c>
      <c r="G214">
        <f t="shared" si="58"/>
        <v>1.0236625103679524</v>
      </c>
      <c r="H214" s="12">
        <f t="shared" si="59"/>
        <v>2.3662510367952416</v>
      </c>
      <c r="I214" s="24">
        <v>8.39</v>
      </c>
      <c r="J214" s="16">
        <f>TRUNC(1000/((1+I214/100)^(NETWORKDAYS($B214,C214-1,Feriados!$A$1:$A$936)/252)),6)</f>
        <v>987.29322300000001</v>
      </c>
      <c r="K214">
        <f t="shared" si="52"/>
        <v>3.0158697026272385E-4</v>
      </c>
      <c r="L214">
        <f t="shared" si="60"/>
        <v>1.0151457808341844</v>
      </c>
      <c r="M214" s="12">
        <f t="shared" si="61"/>
        <v>1.5145780834184386</v>
      </c>
      <c r="N214" s="25">
        <v>7.65</v>
      </c>
      <c r="O214">
        <f t="shared" si="62"/>
        <v>1.0311260632132662</v>
      </c>
      <c r="P214">
        <f t="shared" si="53"/>
        <v>2.9256277950295839E-4</v>
      </c>
      <c r="Q214">
        <f t="shared" si="63"/>
        <v>1.0311260632132662</v>
      </c>
      <c r="R214" s="12">
        <f t="shared" si="64"/>
        <v>3.1126063213266164</v>
      </c>
      <c r="S214" s="19">
        <f t="shared" si="54"/>
        <v>0.37887449825430575</v>
      </c>
      <c r="T214" s="19">
        <f t="shared" si="55"/>
        <v>0.76021532841542505</v>
      </c>
      <c r="W214" s="20">
        <v>7.65</v>
      </c>
      <c r="X214" s="21">
        <v>8.39</v>
      </c>
      <c r="Y214" s="25">
        <v>6.65</v>
      </c>
    </row>
    <row r="215" spans="1:25" x14ac:dyDescent="0.3">
      <c r="A215">
        <f t="shared" si="56"/>
        <v>213</v>
      </c>
      <c r="B215" s="9">
        <v>44508</v>
      </c>
      <c r="C215" s="9">
        <f t="shared" si="65"/>
        <v>44562</v>
      </c>
      <c r="D215" s="10">
        <f t="shared" si="65"/>
        <v>2.8325</v>
      </c>
      <c r="E215" s="11">
        <f>TRUNC(1000/((1+D215/100)^(NETWORKDAYS($B215,C215-1,Feriados!$A$1:$A$936)/252)),6)</f>
        <v>995.68663300000003</v>
      </c>
      <c r="F215">
        <f t="shared" si="51"/>
        <v>1.1084434445440827E-4</v>
      </c>
      <c r="G215">
        <f t="shared" si="58"/>
        <v>1.0237759775678568</v>
      </c>
      <c r="H215" s="12">
        <f t="shared" si="59"/>
        <v>2.3775977567856765</v>
      </c>
      <c r="I215" s="24">
        <v>8.4284999999999997</v>
      </c>
      <c r="J215" s="16">
        <f>TRUNC(1000/((1+I215/100)^(NETWORKDAYS($B215,C215-1,Feriados!$A$1:$A$936)/252)),6)</f>
        <v>987.55463699999996</v>
      </c>
      <c r="K215">
        <f t="shared" si="52"/>
        <v>2.6477848111383651E-4</v>
      </c>
      <c r="L215">
        <f t="shared" si="60"/>
        <v>1.0154145695921428</v>
      </c>
      <c r="M215" s="12">
        <f t="shared" si="61"/>
        <v>1.5414569592142824</v>
      </c>
      <c r="N215" s="25">
        <v>7.65</v>
      </c>
      <c r="O215">
        <f t="shared" si="62"/>
        <v>1.0314277323203378</v>
      </c>
      <c r="P215">
        <f t="shared" si="53"/>
        <v>2.9256277950295839E-4</v>
      </c>
      <c r="Q215">
        <f t="shared" si="63"/>
        <v>1.0314277323203378</v>
      </c>
      <c r="R215" s="12">
        <f t="shared" si="64"/>
        <v>3.1427732320337798</v>
      </c>
      <c r="S215" s="19">
        <f t="shared" si="54"/>
        <v>0.37887370581700197</v>
      </c>
      <c r="T215" s="19">
        <f t="shared" si="55"/>
        <v>0.75652857563861331</v>
      </c>
      <c r="W215" s="20">
        <v>7.65</v>
      </c>
      <c r="X215" s="21">
        <v>8.4284999999999997</v>
      </c>
      <c r="Y215" s="25">
        <v>6.65</v>
      </c>
    </row>
    <row r="216" spans="1:25" x14ac:dyDescent="0.3">
      <c r="A216">
        <f t="shared" si="56"/>
        <v>214</v>
      </c>
      <c r="B216" s="9">
        <v>44509</v>
      </c>
      <c r="C216" s="9">
        <f t="shared" si="65"/>
        <v>44562</v>
      </c>
      <c r="D216" s="10">
        <f t="shared" si="65"/>
        <v>2.8325</v>
      </c>
      <c r="E216" s="11">
        <f>TRUNC(1000/((1+D216/100)^(NETWORKDAYS($B216,C216-1,Feriados!$A$1:$A$936)/252)),6)</f>
        <v>995.79700000000003</v>
      </c>
      <c r="F216">
        <f t="shared" si="51"/>
        <v>1.1084511566394895E-4</v>
      </c>
      <c r="G216">
        <f t="shared" si="58"/>
        <v>1.0238894581345042</v>
      </c>
      <c r="H216" s="12">
        <f t="shared" si="59"/>
        <v>2.388945813450416</v>
      </c>
      <c r="I216" s="24">
        <v>8.4474</v>
      </c>
      <c r="J216" s="16">
        <f>TRUNC(1000/((1+I216/100)^(NETWORKDAYS($B216,C216-1,Feriados!$A$1:$A$936)/252)),6)</f>
        <v>987.84584299999995</v>
      </c>
      <c r="K216">
        <f t="shared" si="52"/>
        <v>2.948758368293003E-4</v>
      </c>
      <c r="L216">
        <f t="shared" si="60"/>
        <v>1.0157139908130799</v>
      </c>
      <c r="M216" s="12">
        <f t="shared" si="61"/>
        <v>1.5713990813079892</v>
      </c>
      <c r="N216" s="25">
        <v>7.65</v>
      </c>
      <c r="O216">
        <f t="shared" si="62"/>
        <v>1.0317294896845619</v>
      </c>
      <c r="P216">
        <f t="shared" si="53"/>
        <v>2.9256277950295839E-4</v>
      </c>
      <c r="Q216">
        <f t="shared" si="63"/>
        <v>1.0317294896845619</v>
      </c>
      <c r="R216" s="12">
        <f t="shared" si="64"/>
        <v>3.1729489684561907</v>
      </c>
      <c r="S216" s="19">
        <f t="shared" si="54"/>
        <v>0.37887634186503921</v>
      </c>
      <c r="T216" s="19">
        <f t="shared" si="55"/>
        <v>0.7529102538994713</v>
      </c>
      <c r="W216" s="20">
        <v>7.65</v>
      </c>
      <c r="X216" s="21">
        <v>8.4474</v>
      </c>
      <c r="Y216" s="25">
        <v>6.65</v>
      </c>
    </row>
    <row r="217" spans="1:25" x14ac:dyDescent="0.3">
      <c r="A217">
        <f t="shared" si="56"/>
        <v>215</v>
      </c>
      <c r="B217" s="9">
        <v>44510</v>
      </c>
      <c r="C217" s="9">
        <f t="shared" si="65"/>
        <v>44562</v>
      </c>
      <c r="D217" s="10">
        <f t="shared" si="65"/>
        <v>2.8325</v>
      </c>
      <c r="E217" s="11">
        <f>TRUNC(1000/((1+D217/100)^(NETWORKDAYS($B217,C217-1,Feriados!$A$1:$A$936)/252)),6)</f>
        <v>995.90737799999999</v>
      </c>
      <c r="F217">
        <f t="shared" si="51"/>
        <v>1.1084387681425945E-4</v>
      </c>
      <c r="G217">
        <f t="shared" si="58"/>
        <v>1.0240029500114731</v>
      </c>
      <c r="H217" s="12">
        <f t="shared" si="59"/>
        <v>2.4002950011473123</v>
      </c>
      <c r="I217" s="24">
        <v>8.4997000000000007</v>
      </c>
      <c r="J217" s="16">
        <f>TRUNC(1000/((1+I217/100)^(NETWORKDAYS($B217,C217-1,Feriados!$A$1:$A$936)/252)),6)</f>
        <v>988.09383800000001</v>
      </c>
      <c r="K217">
        <f t="shared" si="52"/>
        <v>2.5104625560490312E-4</v>
      </c>
      <c r="L217">
        <f t="shared" si="60"/>
        <v>1.0159689820072391</v>
      </c>
      <c r="M217" s="12">
        <f t="shared" si="61"/>
        <v>1.5968982007239063</v>
      </c>
      <c r="N217" s="25">
        <v>7.65</v>
      </c>
      <c r="O217">
        <f t="shared" si="62"/>
        <v>1.0320313353317592</v>
      </c>
      <c r="P217">
        <f t="shared" si="53"/>
        <v>2.9256277950295839E-4</v>
      </c>
      <c r="Q217">
        <f t="shared" si="63"/>
        <v>1.0320313353317592</v>
      </c>
      <c r="R217" s="12">
        <f t="shared" si="64"/>
        <v>3.203133533175917</v>
      </c>
      <c r="S217" s="19">
        <f t="shared" si="54"/>
        <v>0.37887210739033395</v>
      </c>
      <c r="T217" s="19">
        <f t="shared" si="55"/>
        <v>0.74935839429941353</v>
      </c>
      <c r="W217" s="20">
        <v>7.65</v>
      </c>
      <c r="X217" s="21">
        <v>8.4997000000000007</v>
      </c>
      <c r="Y217" s="25">
        <v>6.65</v>
      </c>
    </row>
    <row r="218" spans="1:25" x14ac:dyDescent="0.3">
      <c r="A218">
        <f t="shared" si="56"/>
        <v>216</v>
      </c>
      <c r="B218" s="9">
        <v>44511</v>
      </c>
      <c r="C218" s="9">
        <f t="shared" si="65"/>
        <v>44562</v>
      </c>
      <c r="D218" s="10">
        <f t="shared" si="65"/>
        <v>2.8325</v>
      </c>
      <c r="E218" s="11">
        <f>TRUNC(1000/((1+D218/100)^(NETWORKDAYS($B218,C218-1,Feriados!$A$1:$A$936)/252)),6)</f>
        <v>996.01776900000004</v>
      </c>
      <c r="F218">
        <f t="shared" si="51"/>
        <v>1.1084464523380966E-4</v>
      </c>
      <c r="G218">
        <f t="shared" si="58"/>
        <v>1.0241164552551856</v>
      </c>
      <c r="H218" s="12">
        <f t="shared" si="59"/>
        <v>2.4116455255185576</v>
      </c>
      <c r="I218" s="24">
        <v>8.4673999999999996</v>
      </c>
      <c r="J218" s="16">
        <f>TRUNC(1000/((1+I218/100)^(NETWORKDAYS($B218,C218-1,Feriados!$A$1:$A$936)/252)),6)</f>
        <v>988.45579699999996</v>
      </c>
      <c r="K218">
        <f t="shared" si="52"/>
        <v>3.6632047087015174E-4</v>
      </c>
      <c r="L218">
        <f t="shared" si="60"/>
        <v>1.0163411522431174</v>
      </c>
      <c r="M218" s="12">
        <f t="shared" si="61"/>
        <v>1.6341152243117385</v>
      </c>
      <c r="N218" s="25">
        <v>7.65</v>
      </c>
      <c r="O218">
        <f t="shared" si="62"/>
        <v>1.032333269287758</v>
      </c>
      <c r="P218">
        <f t="shared" si="53"/>
        <v>2.9256277950295839E-4</v>
      </c>
      <c r="Q218">
        <f t="shared" si="63"/>
        <v>1.032333269287758</v>
      </c>
      <c r="R218" s="12">
        <f t="shared" si="64"/>
        <v>3.2333269287758037</v>
      </c>
      <c r="S218" s="19">
        <f t="shared" si="54"/>
        <v>0.37887473390198906</v>
      </c>
      <c r="T218" s="19">
        <f t="shared" si="55"/>
        <v>0.74587122757538482</v>
      </c>
      <c r="W218" s="20">
        <v>7.65</v>
      </c>
      <c r="X218" s="21">
        <v>8.4673999999999996</v>
      </c>
      <c r="Y218" s="25">
        <v>6.65</v>
      </c>
    </row>
    <row r="219" spans="1:25" x14ac:dyDescent="0.3">
      <c r="A219">
        <f t="shared" si="56"/>
        <v>217</v>
      </c>
      <c r="B219" s="9">
        <v>44512</v>
      </c>
      <c r="C219" s="9">
        <f t="shared" si="65"/>
        <v>44562</v>
      </c>
      <c r="D219" s="10">
        <f t="shared" si="65"/>
        <v>2.8325</v>
      </c>
      <c r="E219" s="11">
        <f>TRUNC(1000/((1+D219/100)^(NETWORKDAYS($B219,C219-1,Feriados!$A$1:$A$936)/252)),6)</f>
        <v>996.12817199999995</v>
      </c>
      <c r="F219">
        <f t="shared" si="51"/>
        <v>1.1084440803776907E-4</v>
      </c>
      <c r="G219">
        <f t="shared" si="58"/>
        <v>1.02422997283743</v>
      </c>
      <c r="H219" s="12">
        <f t="shared" si="59"/>
        <v>2.4229972837430003</v>
      </c>
      <c r="I219" s="24">
        <v>8.4893000000000001</v>
      </c>
      <c r="J219" s="16">
        <f>TRUNC(1000/((1+I219/100)^(NETWORKDAYS($B219,C219-1,Feriados!$A$1:$A$936)/252)),6)</f>
        <v>988.746938</v>
      </c>
      <c r="K219">
        <f t="shared" si="52"/>
        <v>2.9454124391170566E-4</v>
      </c>
      <c r="L219">
        <f t="shared" si="60"/>
        <v>1.0166405066303377</v>
      </c>
      <c r="M219" s="12">
        <f t="shared" si="61"/>
        <v>1.664050663033767</v>
      </c>
      <c r="N219" s="25">
        <v>7.65</v>
      </c>
      <c r="O219">
        <f t="shared" si="62"/>
        <v>1.0326352915783943</v>
      </c>
      <c r="P219">
        <f t="shared" si="53"/>
        <v>2.9256277950295839E-4</v>
      </c>
      <c r="Q219">
        <f t="shared" si="63"/>
        <v>1.0326352915783943</v>
      </c>
      <c r="R219" s="12">
        <f t="shared" si="64"/>
        <v>3.2635291578394288</v>
      </c>
      <c r="S219" s="19">
        <f t="shared" si="54"/>
        <v>0.37887392314936702</v>
      </c>
      <c r="T219" s="19">
        <f t="shared" si="55"/>
        <v>0.74244695437227526</v>
      </c>
      <c r="W219" s="20">
        <v>7.65</v>
      </c>
      <c r="X219" s="21">
        <v>8.4893000000000001</v>
      </c>
      <c r="Y219" s="25">
        <v>6.65</v>
      </c>
    </row>
    <row r="220" spans="1:25" x14ac:dyDescent="0.3">
      <c r="A220">
        <f t="shared" si="56"/>
        <v>218</v>
      </c>
      <c r="B220" s="9">
        <v>44516</v>
      </c>
      <c r="C220" s="9">
        <f t="shared" si="65"/>
        <v>44562</v>
      </c>
      <c r="D220" s="10">
        <f t="shared" si="65"/>
        <v>2.8325</v>
      </c>
      <c r="E220" s="11">
        <f>TRUNC(1000/((1+D220/100)^(NETWORKDAYS($B220,C220-1,Feriados!$A$1:$A$936)/252)),6)</f>
        <v>996.23858700000005</v>
      </c>
      <c r="F220">
        <f t="shared" si="51"/>
        <v>1.1084416955942089E-4</v>
      </c>
      <c r="G220">
        <f t="shared" si="58"/>
        <v>1.0243435027582071</v>
      </c>
      <c r="H220" s="12">
        <f t="shared" si="59"/>
        <v>2.434350275820707</v>
      </c>
      <c r="I220" s="24">
        <v>8.5424000000000007</v>
      </c>
      <c r="J220" s="16">
        <f>TRUNC(1000/((1+I220/100)^(NETWORKDAYS($B220,C220-1,Feriados!$A$1:$A$936)/252)),6)</f>
        <v>989.00139300000001</v>
      </c>
      <c r="K220">
        <f t="shared" si="52"/>
        <v>2.5735098660817357E-4</v>
      </c>
      <c r="L220">
        <f t="shared" si="60"/>
        <v>1.0169021400677449</v>
      </c>
      <c r="M220" s="12">
        <f t="shared" si="61"/>
        <v>1.6902140067744931</v>
      </c>
      <c r="N220" s="25">
        <v>7.65</v>
      </c>
      <c r="O220">
        <f t="shared" si="62"/>
        <v>1.0329374022295112</v>
      </c>
      <c r="P220">
        <f t="shared" si="53"/>
        <v>2.9256277950295839E-4</v>
      </c>
      <c r="Q220">
        <f t="shared" si="63"/>
        <v>1.0329374022295112</v>
      </c>
      <c r="R220" s="12">
        <f t="shared" si="64"/>
        <v>3.2937402229511248</v>
      </c>
      <c r="S220" s="19">
        <f t="shared" si="54"/>
        <v>0.37887310801372814</v>
      </c>
      <c r="T220" s="19">
        <f t="shared" si="55"/>
        <v>0.73908387153847188</v>
      </c>
      <c r="W220" s="20">
        <v>7.65</v>
      </c>
      <c r="X220" s="21">
        <v>8.5424000000000007</v>
      </c>
      <c r="Y220" s="25">
        <v>6.65</v>
      </c>
    </row>
    <row r="221" spans="1:25" x14ac:dyDescent="0.3">
      <c r="A221">
        <f t="shared" si="56"/>
        <v>219</v>
      </c>
      <c r="B221" s="9">
        <v>44517</v>
      </c>
      <c r="C221" s="9">
        <f t="shared" si="65"/>
        <v>44562</v>
      </c>
      <c r="D221" s="10">
        <f t="shared" si="65"/>
        <v>2.8325</v>
      </c>
      <c r="E221" s="11">
        <f>TRUNC(1000/((1+D221/100)^(NETWORKDAYS($B221,C221-1,Feriados!$A$1:$A$936)/252)),6)</f>
        <v>996.34901500000001</v>
      </c>
      <c r="F221">
        <f t="shared" si="51"/>
        <v>1.1084493357405023E-4</v>
      </c>
      <c r="G221">
        <f t="shared" si="58"/>
        <v>1.0244570460457274</v>
      </c>
      <c r="H221" s="12">
        <f t="shared" si="59"/>
        <v>2.4457046045727404</v>
      </c>
      <c r="I221" s="24">
        <v>8.5503</v>
      </c>
      <c r="J221" s="16">
        <f>TRUNC(1000/((1+I221/100)^(NETWORKDAYS($B221,C221-1,Feriados!$A$1:$A$936)/252)),6)</f>
        <v>989.31371999999999</v>
      </c>
      <c r="K221">
        <f t="shared" si="52"/>
        <v>3.1580036409506462E-4</v>
      </c>
      <c r="L221">
        <f t="shared" si="60"/>
        <v>1.0172232781338273</v>
      </c>
      <c r="M221" s="12">
        <f t="shared" si="61"/>
        <v>1.7223278133827291</v>
      </c>
      <c r="N221" s="25">
        <v>7.65</v>
      </c>
      <c r="O221">
        <f t="shared" si="62"/>
        <v>1.03323960126696</v>
      </c>
      <c r="P221">
        <f t="shared" si="53"/>
        <v>2.9256277950295839E-4</v>
      </c>
      <c r="Q221">
        <f t="shared" si="63"/>
        <v>1.03323960126696</v>
      </c>
      <c r="R221" s="12">
        <f t="shared" si="64"/>
        <v>3.3239601266960017</v>
      </c>
      <c r="S221" s="19">
        <f t="shared" si="54"/>
        <v>0.37887571946905629</v>
      </c>
      <c r="T221" s="19">
        <f t="shared" si="55"/>
        <v>0.73578036779994638</v>
      </c>
      <c r="W221" s="20">
        <v>7.65</v>
      </c>
      <c r="X221" s="21">
        <v>8.5503</v>
      </c>
      <c r="Y221" s="25">
        <v>6.65</v>
      </c>
    </row>
    <row r="222" spans="1:25" x14ac:dyDescent="0.3">
      <c r="A222">
        <f t="shared" si="56"/>
        <v>220</v>
      </c>
      <c r="B222" s="9">
        <v>44518</v>
      </c>
      <c r="C222" s="9">
        <f t="shared" si="65"/>
        <v>44562</v>
      </c>
      <c r="D222" s="10">
        <f t="shared" si="65"/>
        <v>2.8325</v>
      </c>
      <c r="E222" s="11">
        <f>TRUNC(1000/((1+D222/100)^(NETWORKDAYS($B222,C222-1,Feriados!$A$1:$A$936)/252)),6)</f>
        <v>996.45945500000005</v>
      </c>
      <c r="F222">
        <f t="shared" si="51"/>
        <v>1.1084469230904226E-4</v>
      </c>
      <c r="G222">
        <f t="shared" si="58"/>
        <v>1.0245706016717802</v>
      </c>
      <c r="H222" s="12">
        <f t="shared" si="59"/>
        <v>2.4570601671780157</v>
      </c>
      <c r="I222" s="24">
        <v>8.5854999999999997</v>
      </c>
      <c r="J222" s="16">
        <f>TRUNC(1000/((1+I222/100)^(NETWORKDAYS($B222,C222-1,Feriados!$A$1:$A$936)/252)),6)</f>
        <v>989.59511899999995</v>
      </c>
      <c r="K222">
        <f t="shared" si="52"/>
        <v>2.8443859041993313E-4</v>
      </c>
      <c r="L222">
        <f t="shared" si="60"/>
        <v>1.017512615689202</v>
      </c>
      <c r="M222" s="12">
        <f t="shared" si="61"/>
        <v>1.7512615689202038</v>
      </c>
      <c r="N222" s="25">
        <v>7.65</v>
      </c>
      <c r="O222">
        <f t="shared" si="62"/>
        <v>1.0335418887165992</v>
      </c>
      <c r="P222">
        <f t="shared" si="53"/>
        <v>2.9256277950295839E-4</v>
      </c>
      <c r="Q222">
        <f t="shared" si="63"/>
        <v>1.0335418887165992</v>
      </c>
      <c r="R222" s="12">
        <f t="shared" si="64"/>
        <v>3.3541888716599244</v>
      </c>
      <c r="S222" s="19">
        <f t="shared" si="54"/>
        <v>0.37887489480841974</v>
      </c>
      <c r="T222" s="19">
        <f t="shared" si="55"/>
        <v>0.73253482770100042</v>
      </c>
      <c r="W222" s="20">
        <v>7.65</v>
      </c>
      <c r="X222" s="21">
        <v>8.5854999999999997</v>
      </c>
      <c r="Y222" s="25">
        <v>6.65</v>
      </c>
    </row>
    <row r="223" spans="1:25" x14ac:dyDescent="0.3">
      <c r="A223">
        <f t="shared" si="56"/>
        <v>221</v>
      </c>
      <c r="B223" s="9">
        <v>44519</v>
      </c>
      <c r="C223" s="9">
        <f t="shared" si="65"/>
        <v>44562</v>
      </c>
      <c r="D223" s="10">
        <f t="shared" si="65"/>
        <v>2.8325</v>
      </c>
      <c r="E223" s="11">
        <f>TRUNC(1000/((1+D223/100)^(NETWORKDAYS($B223,C223-1,Feriados!$A$1:$A$936)/252)),6)</f>
        <v>996.56990699999994</v>
      </c>
      <c r="F223">
        <f t="shared" si="51"/>
        <v>1.1084444976217078E-4</v>
      </c>
      <c r="G223">
        <f t="shared" si="58"/>
        <v>1.0246841696363649</v>
      </c>
      <c r="H223" s="12">
        <f t="shared" si="59"/>
        <v>2.4684169636364883</v>
      </c>
      <c r="I223" s="24">
        <v>8.6029999999999998</v>
      </c>
      <c r="J223" s="16">
        <f>TRUNC(1000/((1+I223/100)^(NETWORKDAYS($B223,C223-1,Feriados!$A$1:$A$936)/252)),6)</f>
        <v>989.89900299999999</v>
      </c>
      <c r="K223">
        <f t="shared" si="52"/>
        <v>3.0707912171901164E-4</v>
      </c>
      <c r="L223">
        <f t="shared" si="60"/>
        <v>1.0178250725695659</v>
      </c>
      <c r="M223" s="12">
        <f t="shared" si="61"/>
        <v>1.7825072569565892</v>
      </c>
      <c r="N223" s="25">
        <v>7.65</v>
      </c>
      <c r="O223">
        <f t="shared" si="62"/>
        <v>1.0338442646042949</v>
      </c>
      <c r="P223">
        <f t="shared" si="53"/>
        <v>2.9256277950295839E-4</v>
      </c>
      <c r="Q223">
        <f t="shared" si="63"/>
        <v>1.0338442646042949</v>
      </c>
      <c r="R223" s="12">
        <f t="shared" si="64"/>
        <v>3.3844264604294905</v>
      </c>
      <c r="S223" s="19">
        <f t="shared" si="54"/>
        <v>0.3788740657662843</v>
      </c>
      <c r="T223" s="19">
        <f t="shared" si="55"/>
        <v>0.72934572297465172</v>
      </c>
      <c r="W223" s="20">
        <v>7.65</v>
      </c>
      <c r="X223" s="21">
        <v>8.6029999999999998</v>
      </c>
      <c r="Y223" s="25">
        <v>6.65</v>
      </c>
    </row>
    <row r="224" spans="1:25" x14ac:dyDescent="0.3">
      <c r="A224">
        <f t="shared" si="56"/>
        <v>222</v>
      </c>
      <c r="B224" s="9">
        <v>44522</v>
      </c>
      <c r="C224" s="9">
        <f t="shared" si="65"/>
        <v>44562</v>
      </c>
      <c r="D224" s="10">
        <f t="shared" si="65"/>
        <v>2.8325</v>
      </c>
      <c r="E224" s="11">
        <f>TRUNC(1000/((1+D224/100)^(NETWORKDAYS($B224,C224-1,Feriados!$A$1:$A$936)/252)),6)</f>
        <v>996.68037100000004</v>
      </c>
      <c r="F224">
        <f t="shared" si="51"/>
        <v>1.1084420593499011E-4</v>
      </c>
      <c r="G224">
        <f t="shared" si="58"/>
        <v>1.0247977499394825</v>
      </c>
      <c r="H224" s="12">
        <f t="shared" si="59"/>
        <v>2.4797749939482472</v>
      </c>
      <c r="I224" s="24">
        <v>8.6593</v>
      </c>
      <c r="J224" s="16">
        <f>TRUNC(1000/((1+I224/100)^(NETWORKDAYS($B224,C224-1,Feriados!$A$1:$A$936)/252)),6)</f>
        <v>990.16215</v>
      </c>
      <c r="K224">
        <f t="shared" si="52"/>
        <v>2.6583216995113013E-4</v>
      </c>
      <c r="L224">
        <f t="shared" si="60"/>
        <v>1.0180956432172377</v>
      </c>
      <c r="M224" s="12">
        <f t="shared" si="61"/>
        <v>1.8095643217237667</v>
      </c>
      <c r="N224" s="25">
        <v>7.65</v>
      </c>
      <c r="O224">
        <f t="shared" si="62"/>
        <v>1.0341467289559207</v>
      </c>
      <c r="P224">
        <f t="shared" si="53"/>
        <v>2.9256277950295839E-4</v>
      </c>
      <c r="Q224">
        <f t="shared" si="63"/>
        <v>1.0341467289559207</v>
      </c>
      <c r="R224" s="12">
        <f t="shared" si="64"/>
        <v>3.4146728955920747</v>
      </c>
      <c r="S224" s="19">
        <f t="shared" si="54"/>
        <v>0.37887323234796261</v>
      </c>
      <c r="T224" s="19">
        <f t="shared" si="55"/>
        <v>0.72621157861103869</v>
      </c>
      <c r="W224" s="20">
        <v>7.65</v>
      </c>
      <c r="X224" s="21">
        <v>8.6593</v>
      </c>
      <c r="Y224" s="25">
        <v>6.65</v>
      </c>
    </row>
    <row r="225" spans="1:25" x14ac:dyDescent="0.3">
      <c r="A225">
        <f t="shared" si="56"/>
        <v>223</v>
      </c>
      <c r="B225" s="9">
        <v>44523</v>
      </c>
      <c r="C225" s="9">
        <f t="shared" si="65"/>
        <v>44562</v>
      </c>
      <c r="D225" s="10">
        <f t="shared" si="65"/>
        <v>2.8325</v>
      </c>
      <c r="E225" s="11">
        <f>TRUNC(1000/((1+D225/100)^(NETWORKDAYS($B225,C225-1,Feriados!$A$1:$A$936)/252)),6)</f>
        <v>996.79084799999998</v>
      </c>
      <c r="F225">
        <f t="shared" si="51"/>
        <v>1.1084496415736389E-4</v>
      </c>
      <c r="G225">
        <f t="shared" si="58"/>
        <v>1.0249113436093431</v>
      </c>
      <c r="H225" s="12">
        <f t="shared" si="59"/>
        <v>2.4911343609343106</v>
      </c>
      <c r="I225" s="24">
        <v>8.6943999999999999</v>
      </c>
      <c r="J225" s="16">
        <f>TRUNC(1000/((1+I225/100)^(NETWORKDAYS($B225,C225-1,Feriados!$A$1:$A$936)/252)),6)</f>
        <v>990.45169999999996</v>
      </c>
      <c r="K225">
        <f t="shared" si="52"/>
        <v>2.9242685150099312E-4</v>
      </c>
      <c r="L225">
        <f t="shared" si="60"/>
        <v>1.0183933617207106</v>
      </c>
      <c r="M225" s="12">
        <f t="shared" si="61"/>
        <v>1.8393361720710599</v>
      </c>
      <c r="N225" s="25">
        <v>7.65</v>
      </c>
      <c r="O225">
        <f t="shared" si="62"/>
        <v>1.0344492817973581</v>
      </c>
      <c r="P225">
        <f t="shared" si="53"/>
        <v>2.9256277950295839E-4</v>
      </c>
      <c r="Q225">
        <f t="shared" si="63"/>
        <v>1.0344492817973581</v>
      </c>
      <c r="R225" s="12">
        <f t="shared" si="64"/>
        <v>3.4449281797358067</v>
      </c>
      <c r="S225" s="19">
        <f t="shared" si="54"/>
        <v>0.37887582400495695</v>
      </c>
      <c r="T225" s="19">
        <f t="shared" si="55"/>
        <v>0.72313100040458811</v>
      </c>
      <c r="W225" s="20">
        <v>7.65</v>
      </c>
      <c r="X225" s="21">
        <v>8.6943999999999999</v>
      </c>
      <c r="Y225" s="25">
        <v>6.65</v>
      </c>
    </row>
    <row r="226" spans="1:25" x14ac:dyDescent="0.3">
      <c r="A226">
        <f t="shared" si="56"/>
        <v>224</v>
      </c>
      <c r="B226" s="9">
        <v>44524</v>
      </c>
      <c r="C226" s="9">
        <f t="shared" si="65"/>
        <v>44562</v>
      </c>
      <c r="D226" s="10">
        <f t="shared" si="65"/>
        <v>2.8325</v>
      </c>
      <c r="E226" s="11">
        <f>TRUNC(1000/((1+D226/100)^(NETWORKDAYS($B226,C226-1,Feriados!$A$1:$A$936)/252)),6)</f>
        <v>996.90133600000001</v>
      </c>
      <c r="F226">
        <f t="shared" si="51"/>
        <v>1.1084371432756868E-4</v>
      </c>
      <c r="G226">
        <f t="shared" si="58"/>
        <v>1.0250249485895253</v>
      </c>
      <c r="H226" s="12">
        <f t="shared" si="59"/>
        <v>2.5024948589525309</v>
      </c>
      <c r="I226" s="24">
        <v>8.7109000000000005</v>
      </c>
      <c r="J226" s="16">
        <f>TRUNC(1000/((1+I226/100)^(NETWORKDAYS($B226,C226-1,Feriados!$A$1:$A$936)/252)),6)</f>
        <v>990.76271899999995</v>
      </c>
      <c r="K226">
        <f t="shared" si="52"/>
        <v>3.140173316882322E-4</v>
      </c>
      <c r="L226">
        <f t="shared" si="60"/>
        <v>1.0187131548867672</v>
      </c>
      <c r="M226" s="12">
        <f t="shared" si="61"/>
        <v>1.8713154886767169</v>
      </c>
      <c r="N226" s="25">
        <v>7.65</v>
      </c>
      <c r="O226">
        <f t="shared" si="62"/>
        <v>1.0347519231544955</v>
      </c>
      <c r="P226">
        <f t="shared" si="53"/>
        <v>2.9256277950295839E-4</v>
      </c>
      <c r="Q226">
        <f t="shared" si="63"/>
        <v>1.0347519231544955</v>
      </c>
      <c r="R226" s="12">
        <f t="shared" si="64"/>
        <v>3.475192315449549</v>
      </c>
      <c r="S226" s="19">
        <f t="shared" si="54"/>
        <v>0.37887155199948402</v>
      </c>
      <c r="T226" s="19">
        <f t="shared" si="55"/>
        <v>0.72010255312411664</v>
      </c>
      <c r="W226" s="20">
        <v>7.65</v>
      </c>
      <c r="X226" s="21">
        <v>8.7109000000000005</v>
      </c>
      <c r="Y226" s="25">
        <v>6.65</v>
      </c>
    </row>
    <row r="227" spans="1:25" x14ac:dyDescent="0.3">
      <c r="A227">
        <f t="shared" si="56"/>
        <v>225</v>
      </c>
      <c r="B227" s="9">
        <v>44525</v>
      </c>
      <c r="C227" s="9">
        <f t="shared" si="65"/>
        <v>44562</v>
      </c>
      <c r="D227" s="10">
        <f t="shared" si="65"/>
        <v>2.8325</v>
      </c>
      <c r="E227" s="11">
        <f>TRUNC(1000/((1+D227/100)^(NETWORKDAYS($B227,C227-1,Feriados!$A$1:$A$936)/252)),6)</f>
        <v>997.01183700000001</v>
      </c>
      <c r="F227">
        <f t="shared" si="51"/>
        <v>1.1084446976816764E-4</v>
      </c>
      <c r="G227">
        <f t="shared" si="58"/>
        <v>1.0251385669364508</v>
      </c>
      <c r="H227" s="12">
        <f t="shared" si="59"/>
        <v>2.5138566936450779</v>
      </c>
      <c r="I227" s="24">
        <v>8.7421000000000006</v>
      </c>
      <c r="J227" s="16">
        <f>TRUNC(1000/((1+I227/100)^(NETWORKDAYS($B227,C227-1,Feriados!$A$1:$A$936)/252)),6)</f>
        <v>991.06067700000006</v>
      </c>
      <c r="K227">
        <f t="shared" si="52"/>
        <v>3.0073598277979841E-4</v>
      </c>
      <c r="L227">
        <f t="shared" si="60"/>
        <v>1.0190195185885726</v>
      </c>
      <c r="M227" s="12">
        <f t="shared" si="61"/>
        <v>1.9019518588572648</v>
      </c>
      <c r="N227" s="25">
        <v>7.65</v>
      </c>
      <c r="O227">
        <f t="shared" si="62"/>
        <v>1.0350546530532296</v>
      </c>
      <c r="P227">
        <f t="shared" si="53"/>
        <v>2.9256277950295839E-4</v>
      </c>
      <c r="Q227">
        <f t="shared" si="63"/>
        <v>1.0350546530532296</v>
      </c>
      <c r="R227" s="12">
        <f t="shared" si="64"/>
        <v>3.5054653053229634</v>
      </c>
      <c r="S227" s="19">
        <f t="shared" si="54"/>
        <v>0.37887413414817789</v>
      </c>
      <c r="T227" s="19">
        <f t="shared" si="55"/>
        <v>0.71712496764062905</v>
      </c>
      <c r="W227" s="20">
        <v>7.65</v>
      </c>
      <c r="X227" s="21">
        <v>8.7421000000000006</v>
      </c>
      <c r="Y227" s="25">
        <v>6.65</v>
      </c>
    </row>
    <row r="228" spans="1:25" x14ac:dyDescent="0.3">
      <c r="A228">
        <f t="shared" si="56"/>
        <v>226</v>
      </c>
      <c r="B228" s="9">
        <v>44526</v>
      </c>
      <c r="C228" s="9">
        <f t="shared" si="65"/>
        <v>44562</v>
      </c>
      <c r="D228" s="10">
        <f t="shared" si="65"/>
        <v>2.8325</v>
      </c>
      <c r="E228" s="11">
        <f>TRUNC(1000/((1+D228/100)^(NETWORKDAYS($B228,C228-1,Feriados!$A$1:$A$936)/252)),6)</f>
        <v>997.12235099999998</v>
      </c>
      <c r="F228">
        <f t="shared" si="51"/>
        <v>1.108452235958346E-4</v>
      </c>
      <c r="G228">
        <f t="shared" si="58"/>
        <v>1.0252521986501195</v>
      </c>
      <c r="H228" s="12">
        <f t="shared" si="59"/>
        <v>2.5252198650119517</v>
      </c>
      <c r="I228" s="24">
        <v>8.7334999999999994</v>
      </c>
      <c r="J228" s="16">
        <f>TRUNC(1000/((1+I228/100)^(NETWORKDAYS($B228,C228-1,Feriados!$A$1:$A$936)/252)),6)</f>
        <v>991.39842299999998</v>
      </c>
      <c r="K228">
        <f t="shared" si="52"/>
        <v>3.4079245382057088E-4</v>
      </c>
      <c r="L228">
        <f t="shared" si="60"/>
        <v>1.0193667927508034</v>
      </c>
      <c r="M228" s="12">
        <f t="shared" si="61"/>
        <v>1.9366792750803441</v>
      </c>
      <c r="N228" s="25">
        <v>7.65</v>
      </c>
      <c r="O228">
        <f t="shared" si="62"/>
        <v>1.0353574715194644</v>
      </c>
      <c r="P228">
        <f t="shared" si="53"/>
        <v>2.9256277950295839E-4</v>
      </c>
      <c r="Q228">
        <f t="shared" si="63"/>
        <v>1.0353574715194644</v>
      </c>
      <c r="R228" s="12">
        <f t="shared" si="64"/>
        <v>3.5357471519464445</v>
      </c>
      <c r="S228" s="19">
        <f t="shared" si="54"/>
        <v>0.37887671078375756</v>
      </c>
      <c r="T228" s="19">
        <f t="shared" si="55"/>
        <v>0.7141969593673595</v>
      </c>
      <c r="W228" s="20">
        <v>7.65</v>
      </c>
      <c r="X228" s="21">
        <v>8.7334999999999994</v>
      </c>
      <c r="Y228" s="25">
        <v>6.65</v>
      </c>
    </row>
    <row r="229" spans="1:25" x14ac:dyDescent="0.3">
      <c r="A229">
        <f t="shared" si="56"/>
        <v>227</v>
      </c>
      <c r="B229" s="9">
        <v>44529</v>
      </c>
      <c r="C229" s="9">
        <f t="shared" ref="C229:D244" si="66">+C228</f>
        <v>44562</v>
      </c>
      <c r="D229" s="10">
        <f t="shared" si="66"/>
        <v>2.8325</v>
      </c>
      <c r="E229" s="11">
        <f>TRUNC(1000/((1+D229/100)^(NETWORKDAYS($B229,C229-1,Feriados!$A$1:$A$936)/252)),6)</f>
        <v>997.23287600000003</v>
      </c>
      <c r="F229">
        <f t="shared" si="51"/>
        <v>1.1084397003968682E-4</v>
      </c>
      <c r="G229">
        <f t="shared" si="58"/>
        <v>1.0253658416741098</v>
      </c>
      <c r="H229" s="12">
        <f t="shared" si="59"/>
        <v>2.5365841674109824</v>
      </c>
      <c r="I229" s="24">
        <v>8.7466000000000008</v>
      </c>
      <c r="J229" s="16">
        <f>TRUNC(1000/((1+I229/100)^(NETWORKDAYS($B229,C229-1,Feriados!$A$1:$A$936)/252)),6)</f>
        <v>991.71602800000005</v>
      </c>
      <c r="K229">
        <f t="shared" si="52"/>
        <v>3.2036060642393061E-4</v>
      </c>
      <c r="L229">
        <f t="shared" si="60"/>
        <v>1.0196933577146976</v>
      </c>
      <c r="M229" s="12">
        <f t="shared" si="61"/>
        <v>1.9693357714697601</v>
      </c>
      <c r="N229" s="25">
        <v>7.65</v>
      </c>
      <c r="O229">
        <f t="shared" si="62"/>
        <v>1.0356603785791114</v>
      </c>
      <c r="P229">
        <f t="shared" si="53"/>
        <v>2.9256277950295839E-4</v>
      </c>
      <c r="Q229">
        <f t="shared" si="63"/>
        <v>1.0356603785791114</v>
      </c>
      <c r="R229" s="12">
        <f t="shared" si="64"/>
        <v>3.5660378579111418</v>
      </c>
      <c r="S229" s="19">
        <f t="shared" si="54"/>
        <v>0.37887242604135146</v>
      </c>
      <c r="T229" s="19">
        <f t="shared" si="55"/>
        <v>0.71131722894742999</v>
      </c>
      <c r="W229" s="20">
        <v>7.65</v>
      </c>
      <c r="X229" s="21">
        <v>8.7466000000000008</v>
      </c>
      <c r="Y229" s="25">
        <v>6.65</v>
      </c>
    </row>
    <row r="230" spans="1:25" x14ac:dyDescent="0.3">
      <c r="A230">
        <f t="shared" si="56"/>
        <v>228</v>
      </c>
      <c r="B230" s="9">
        <v>44530</v>
      </c>
      <c r="C230" s="9">
        <f t="shared" si="66"/>
        <v>44562</v>
      </c>
      <c r="D230" s="10">
        <f t="shared" si="66"/>
        <v>2.8325</v>
      </c>
      <c r="E230" s="11">
        <f>TRUNC(1000/((1+D230/100)^(NETWORKDAYS($B230,C230-1,Feriados!$A$1:$A$936)/252)),6)</f>
        <v>997.34341400000005</v>
      </c>
      <c r="F230">
        <f t="shared" si="51"/>
        <v>1.1084472108802146E-4</v>
      </c>
      <c r="G230">
        <f t="shared" si="58"/>
        <v>1.0254794980648434</v>
      </c>
      <c r="H230" s="12">
        <f t="shared" si="59"/>
        <v>2.5479498064843398</v>
      </c>
      <c r="I230" s="24">
        <v>8.8008000000000006</v>
      </c>
      <c r="J230" s="16">
        <f>TRUNC(1000/((1+I230/100)^(NETWORKDAYS($B230,C230-1,Feriados!$A$1:$A$936)/252)),6)</f>
        <v>991.99898900000005</v>
      </c>
      <c r="K230">
        <f t="shared" si="52"/>
        <v>2.8532462117270008E-4</v>
      </c>
      <c r="L230">
        <f t="shared" si="60"/>
        <v>1.0199843013356999</v>
      </c>
      <c r="M230" s="12">
        <f t="shared" si="61"/>
        <v>1.998430133569995</v>
      </c>
      <c r="N230" s="25">
        <v>7.65</v>
      </c>
      <c r="O230">
        <f t="shared" si="62"/>
        <v>1.0359633742580896</v>
      </c>
      <c r="P230">
        <f t="shared" si="53"/>
        <v>2.9256277950295839E-4</v>
      </c>
      <c r="Q230">
        <f t="shared" si="63"/>
        <v>1.0359633742580896</v>
      </c>
      <c r="R230" s="12">
        <f t="shared" si="64"/>
        <v>3.5963374258089598</v>
      </c>
      <c r="S230" s="19">
        <f t="shared" si="54"/>
        <v>0.37887499317697931</v>
      </c>
      <c r="T230" s="19">
        <f t="shared" si="55"/>
        <v>0.7084846344503406</v>
      </c>
      <c r="W230" s="20">
        <v>7.65</v>
      </c>
      <c r="X230" s="21">
        <v>8.8008000000000006</v>
      </c>
      <c r="Y230" s="25">
        <v>6.65</v>
      </c>
    </row>
    <row r="231" spans="1:25" x14ac:dyDescent="0.3">
      <c r="A231">
        <f t="shared" si="56"/>
        <v>229</v>
      </c>
      <c r="B231" s="9">
        <v>44531</v>
      </c>
      <c r="C231" s="9">
        <f t="shared" si="66"/>
        <v>44562</v>
      </c>
      <c r="D231" s="10">
        <f t="shared" si="66"/>
        <v>2.8325</v>
      </c>
      <c r="E231" s="11">
        <f>TRUNC(1000/((1+D231/100)^(NETWORKDAYS($B231,C231-1,Feriados!$A$1:$A$936)/252)),6)</f>
        <v>997.45396400000004</v>
      </c>
      <c r="F231">
        <f t="shared" si="51"/>
        <v>1.1084446786147062E-4</v>
      </c>
      <c r="G231">
        <f t="shared" si="58"/>
        <v>1.0255931667941092</v>
      </c>
      <c r="H231" s="12">
        <f t="shared" si="59"/>
        <v>2.5593166794109168</v>
      </c>
      <c r="I231" s="24">
        <v>8.8534000000000006</v>
      </c>
      <c r="J231" s="16">
        <f>TRUNC(1000/((1+I231/100)^(NETWORKDAYS($B231,C231-1,Feriados!$A$1:$A$936)/252)),6)</f>
        <v>992.28730800000005</v>
      </c>
      <c r="K231">
        <f t="shared" si="52"/>
        <v>2.906444494370497E-4</v>
      </c>
      <c r="L231">
        <f t="shared" si="60"/>
        <v>1.0202807541113961</v>
      </c>
      <c r="M231" s="12">
        <f t="shared" si="61"/>
        <v>2.0280754111396071</v>
      </c>
      <c r="N231" s="25">
        <v>7.65</v>
      </c>
      <c r="O231">
        <f t="shared" si="62"/>
        <v>1.0362664585823258</v>
      </c>
      <c r="P231">
        <f t="shared" si="53"/>
        <v>2.9256277950295839E-4</v>
      </c>
      <c r="Q231">
        <f t="shared" si="63"/>
        <v>1.0362664585823258</v>
      </c>
      <c r="R231" s="12">
        <f t="shared" si="64"/>
        <v>3.62664585823258</v>
      </c>
      <c r="S231" s="19">
        <f t="shared" si="54"/>
        <v>0.37887412763095435</v>
      </c>
      <c r="T231" s="19">
        <f t="shared" si="55"/>
        <v>0.70569798636423287</v>
      </c>
      <c r="W231" s="20">
        <v>7.65</v>
      </c>
      <c r="X231" s="21">
        <v>8.8534000000000006</v>
      </c>
      <c r="Y231" s="25">
        <v>6.65</v>
      </c>
    </row>
    <row r="232" spans="1:25" x14ac:dyDescent="0.3">
      <c r="A232">
        <f t="shared" si="56"/>
        <v>230</v>
      </c>
      <c r="B232" s="9">
        <v>44532</v>
      </c>
      <c r="C232" s="9">
        <f t="shared" si="66"/>
        <v>44562</v>
      </c>
      <c r="D232" s="10">
        <f t="shared" si="66"/>
        <v>2.8325</v>
      </c>
      <c r="E232" s="11">
        <f>TRUNC(1000/((1+D232/100)^(NETWORKDAYS($B232,C232-1,Feriados!$A$1:$A$936)/252)),6)</f>
        <v>997.564526</v>
      </c>
      <c r="F232">
        <f t="shared" si="51"/>
        <v>1.1084421335749717E-4</v>
      </c>
      <c r="G232">
        <f t="shared" si="58"/>
        <v>1.0257068478619074</v>
      </c>
      <c r="H232" s="12">
        <f t="shared" si="59"/>
        <v>2.5706847861907356</v>
      </c>
      <c r="I232" s="24">
        <v>8.9067000000000007</v>
      </c>
      <c r="J232" s="16">
        <f>TRUNC(1000/((1+I232/100)^(NETWORKDAYS($B232,C232-1,Feriados!$A$1:$A$936)/252)),6)</f>
        <v>992.578982</v>
      </c>
      <c r="K232">
        <f t="shared" si="52"/>
        <v>2.939410769928763E-4</v>
      </c>
      <c r="L232">
        <f t="shared" si="60"/>
        <v>1.0205806565350948</v>
      </c>
      <c r="M232" s="12">
        <f t="shared" si="61"/>
        <v>2.0580656535094777</v>
      </c>
      <c r="N232" s="25">
        <v>7.65</v>
      </c>
      <c r="O232">
        <f t="shared" si="62"/>
        <v>1.0365696315777544</v>
      </c>
      <c r="P232">
        <f t="shared" si="53"/>
        <v>2.9256277950295839E-4</v>
      </c>
      <c r="Q232">
        <f t="shared" si="63"/>
        <v>1.0365696315777544</v>
      </c>
      <c r="R232" s="12">
        <f t="shared" si="64"/>
        <v>3.6569631577754391</v>
      </c>
      <c r="S232" s="19">
        <f t="shared" si="54"/>
        <v>0.3788732577186098</v>
      </c>
      <c r="T232" s="19">
        <f t="shared" si="55"/>
        <v>0.70295616206166656</v>
      </c>
      <c r="W232" s="20">
        <v>7.65</v>
      </c>
      <c r="X232" s="21">
        <v>8.9067000000000007</v>
      </c>
      <c r="Y232" s="25">
        <v>6.65</v>
      </c>
    </row>
    <row r="233" spans="1:25" x14ac:dyDescent="0.3">
      <c r="A233">
        <f t="shared" si="56"/>
        <v>231</v>
      </c>
      <c r="B233" s="9">
        <v>44533</v>
      </c>
      <c r="C233" s="9">
        <f t="shared" si="66"/>
        <v>44562</v>
      </c>
      <c r="D233" s="10">
        <f t="shared" si="66"/>
        <v>2.8325</v>
      </c>
      <c r="E233" s="11">
        <f>TRUNC(1000/((1+D233/100)^(NETWORKDAYS($B233,C233-1,Feriados!$A$1:$A$936)/252)),6)</f>
        <v>997.67510100000004</v>
      </c>
      <c r="F233">
        <f t="shared" si="51"/>
        <v>1.1084496001823041E-4</v>
      </c>
      <c r="G233">
        <f t="shared" si="58"/>
        <v>1.025820542296449</v>
      </c>
      <c r="H233" s="12">
        <f t="shared" si="59"/>
        <v>2.5820542296449034</v>
      </c>
      <c r="I233" s="24">
        <v>8.9542000000000002</v>
      </c>
      <c r="J233" s="16">
        <f>TRUNC(1000/((1+I233/100)^(NETWORKDAYS($B233,C233-1,Feriados!$A$1:$A$936)/252)),6)</f>
        <v>992.87902299999996</v>
      </c>
      <c r="K233">
        <f t="shared" si="52"/>
        <v>3.0228425691158911E-4</v>
      </c>
      <c r="L233">
        <f t="shared" si="60"/>
        <v>1.0208891620004739</v>
      </c>
      <c r="M233" s="12">
        <f t="shared" si="61"/>
        <v>2.088916200047386</v>
      </c>
      <c r="N233" s="25">
        <v>7.65</v>
      </c>
      <c r="O233">
        <f t="shared" si="62"/>
        <v>1.0368728932703171</v>
      </c>
      <c r="P233">
        <f t="shared" si="53"/>
        <v>2.9256277950295839E-4</v>
      </c>
      <c r="Q233">
        <f t="shared" si="63"/>
        <v>1.0368728932703171</v>
      </c>
      <c r="R233" s="12">
        <f t="shared" si="64"/>
        <v>3.6872893270317064</v>
      </c>
      <c r="S233" s="19">
        <f t="shared" si="54"/>
        <v>0.37887580985710984</v>
      </c>
      <c r="T233" s="19">
        <f t="shared" si="55"/>
        <v>0.70025810307743741</v>
      </c>
      <c r="W233" s="20">
        <v>7.65</v>
      </c>
      <c r="X233" s="21">
        <v>8.9542000000000002</v>
      </c>
      <c r="Y233" s="25">
        <v>6.65</v>
      </c>
    </row>
    <row r="234" spans="1:25" x14ac:dyDescent="0.3">
      <c r="A234">
        <f t="shared" si="56"/>
        <v>232</v>
      </c>
      <c r="B234" s="9">
        <v>44536</v>
      </c>
      <c r="C234" s="9">
        <f t="shared" si="66"/>
        <v>44562</v>
      </c>
      <c r="D234" s="10">
        <f t="shared" si="66"/>
        <v>2.8325</v>
      </c>
      <c r="E234" s="11">
        <f>TRUNC(1000/((1+D234/100)^(NETWORKDAYS($B234,C234-1,Feriados!$A$1:$A$936)/252)),6)</f>
        <v>997.78568800000005</v>
      </c>
      <c r="F234">
        <f t="shared" si="51"/>
        <v>1.1084470273847735E-4</v>
      </c>
      <c r="G234">
        <f t="shared" si="58"/>
        <v>1.0259342490695229</v>
      </c>
      <c r="H234" s="12">
        <f t="shared" si="59"/>
        <v>2.5934249069522908</v>
      </c>
      <c r="I234" s="24">
        <v>9.0379000000000005</v>
      </c>
      <c r="J234" s="16">
        <f>TRUNC(1000/((1+I234/100)^(NETWORKDAYS($B234,C234-1,Feriados!$A$1:$A$936)/252)),6)</f>
        <v>993.15643299999999</v>
      </c>
      <c r="K234">
        <f t="shared" si="52"/>
        <v>2.7939959811207338E-4</v>
      </c>
      <c r="L234">
        <f t="shared" si="60"/>
        <v>1.0211743980220538</v>
      </c>
      <c r="M234" s="12">
        <f t="shared" si="61"/>
        <v>2.1174398022053786</v>
      </c>
      <c r="N234" s="25">
        <v>7.65</v>
      </c>
      <c r="O234">
        <f t="shared" si="62"/>
        <v>1.0371762436859635</v>
      </c>
      <c r="P234">
        <f t="shared" si="53"/>
        <v>2.9256277950295839E-4</v>
      </c>
      <c r="Q234">
        <f t="shared" si="63"/>
        <v>1.0371762436859635</v>
      </c>
      <c r="R234" s="12">
        <f t="shared" si="64"/>
        <v>3.7176243685963506</v>
      </c>
      <c r="S234" s="19">
        <f t="shared" si="54"/>
        <v>0.3788749304569568</v>
      </c>
      <c r="T234" s="19">
        <f t="shared" si="55"/>
        <v>0.69760272954405034</v>
      </c>
      <c r="W234" s="20">
        <v>7.65</v>
      </c>
      <c r="X234" s="21">
        <v>9.0379000000000005</v>
      </c>
      <c r="Y234" s="25">
        <v>6.65</v>
      </c>
    </row>
    <row r="235" spans="1:25" x14ac:dyDescent="0.3">
      <c r="A235">
        <f t="shared" si="56"/>
        <v>233</v>
      </c>
      <c r="B235" s="9">
        <v>44537</v>
      </c>
      <c r="C235" s="9">
        <f t="shared" si="66"/>
        <v>44562</v>
      </c>
      <c r="D235" s="10">
        <f t="shared" si="66"/>
        <v>2.8325</v>
      </c>
      <c r="E235" s="11">
        <f>TRUNC(1000/((1+D235/100)^(NETWORKDAYS($B235,C235-1,Feriados!$A$1:$A$936)/252)),6)</f>
        <v>997.89628700000003</v>
      </c>
      <c r="F235">
        <f t="shared" si="51"/>
        <v>1.1084444418285599E-4</v>
      </c>
      <c r="G235">
        <f t="shared" si="58"/>
        <v>1.0260479681811292</v>
      </c>
      <c r="H235" s="12">
        <f t="shared" si="59"/>
        <v>2.60479681811292</v>
      </c>
      <c r="I235" s="24">
        <v>9.1173000000000002</v>
      </c>
      <c r="J235" s="16">
        <f>TRUNC(1000/((1+I235/100)^(NETWORKDAYS($B235,C235-1,Feriados!$A$1:$A$936)/252)),6)</f>
        <v>993.44297200000005</v>
      </c>
      <c r="K235">
        <f t="shared" si="52"/>
        <v>2.8851346120228882E-4</v>
      </c>
      <c r="L235">
        <f t="shared" si="60"/>
        <v>1.0214690205821182</v>
      </c>
      <c r="M235" s="12">
        <f t="shared" si="61"/>
        <v>2.1469020582118192</v>
      </c>
      <c r="N235" s="25">
        <v>7.65</v>
      </c>
      <c r="O235">
        <f t="shared" si="62"/>
        <v>1.0374796828506507</v>
      </c>
      <c r="P235">
        <f t="shared" si="53"/>
        <v>2.9256277950295839E-4</v>
      </c>
      <c r="Q235">
        <f t="shared" si="63"/>
        <v>1.0374796828506507</v>
      </c>
      <c r="R235" s="12">
        <f t="shared" si="64"/>
        <v>3.7479682850650731</v>
      </c>
      <c r="S235" s="19">
        <f t="shared" si="54"/>
        <v>0.37887404669579694</v>
      </c>
      <c r="T235" s="19">
        <f t="shared" si="55"/>
        <v>0.69498902338435742</v>
      </c>
      <c r="W235" s="20">
        <v>7.65</v>
      </c>
      <c r="X235" s="21">
        <v>9.1173000000000002</v>
      </c>
      <c r="Y235" s="25">
        <v>6.65</v>
      </c>
    </row>
    <row r="236" spans="1:25" x14ac:dyDescent="0.3">
      <c r="A236">
        <f t="shared" si="56"/>
        <v>234</v>
      </c>
      <c r="B236" s="9">
        <v>44538</v>
      </c>
      <c r="C236" s="9">
        <f t="shared" si="66"/>
        <v>44562</v>
      </c>
      <c r="D236" s="10">
        <f t="shared" si="66"/>
        <v>2.8325</v>
      </c>
      <c r="E236" s="11">
        <f>TRUNC(1000/((1+D236/100)^(NETWORKDAYS($B236,C236-1,Feriados!$A$1:$A$936)/252)),6)</f>
        <v>998.00689799999998</v>
      </c>
      <c r="F236">
        <f t="shared" si="51"/>
        <v>1.1084418435158838E-4</v>
      </c>
      <c r="G236">
        <f t="shared" si="58"/>
        <v>1.0261616996312679</v>
      </c>
      <c r="H236" s="12">
        <f t="shared" si="59"/>
        <v>2.616169963126791</v>
      </c>
      <c r="I236" s="24">
        <v>9.1876999999999995</v>
      </c>
      <c r="J236" s="16">
        <f>TRUNC(1000/((1+I236/100)^(NETWORKDAYS($B236,C236-1,Feriados!$A$1:$A$936)/252)),6)</f>
        <v>993.74122199999999</v>
      </c>
      <c r="K236">
        <f t="shared" si="52"/>
        <v>3.00218541381847E-4</v>
      </c>
      <c r="L236">
        <f t="shared" si="60"/>
        <v>1.021775684521544</v>
      </c>
      <c r="M236" s="12">
        <f t="shared" si="61"/>
        <v>2.1775684521543992</v>
      </c>
      <c r="N236" s="25">
        <v>7.65</v>
      </c>
      <c r="O236">
        <f t="shared" si="62"/>
        <v>1.0377832107903433</v>
      </c>
      <c r="P236">
        <f t="shared" si="53"/>
        <v>2.9256277950295839E-4</v>
      </c>
      <c r="Q236">
        <f t="shared" si="63"/>
        <v>1.0377832107903433</v>
      </c>
      <c r="R236" s="12">
        <f t="shared" si="64"/>
        <v>3.7783210790343302</v>
      </c>
      <c r="S236" s="19">
        <f t="shared" si="54"/>
        <v>0.37887315857438908</v>
      </c>
      <c r="T236" s="19">
        <f t="shared" si="55"/>
        <v>0.69241599864123671</v>
      </c>
      <c r="W236" s="20">
        <v>7.65</v>
      </c>
      <c r="X236" s="21">
        <v>9.1876999999999995</v>
      </c>
      <c r="Y236" s="25">
        <v>6.65</v>
      </c>
    </row>
    <row r="237" spans="1:25" x14ac:dyDescent="0.3">
      <c r="A237">
        <f t="shared" si="56"/>
        <v>235</v>
      </c>
      <c r="B237" s="9">
        <v>44539</v>
      </c>
      <c r="C237" s="9">
        <f t="shared" si="66"/>
        <v>44562</v>
      </c>
      <c r="D237" s="10">
        <f t="shared" si="66"/>
        <v>2.8325</v>
      </c>
      <c r="E237" s="11">
        <f>TRUNC(1000/((1+D237/100)^(NETWORKDAYS($B237,C237-1,Feriados!$A$1:$A$936)/252)),6)</f>
        <v>998.11752200000001</v>
      </c>
      <c r="F237">
        <f t="shared" si="51"/>
        <v>1.1084492524227052E-4</v>
      </c>
      <c r="G237">
        <f t="shared" si="58"/>
        <v>1.0262754444481501</v>
      </c>
      <c r="H237" s="12">
        <f t="shared" si="59"/>
        <v>2.6275444448150109</v>
      </c>
      <c r="I237" s="24">
        <v>9.2385999999999999</v>
      </c>
      <c r="J237" s="16">
        <f>TRUNC(1000/((1+I237/100)^(NETWORKDAYS($B237,C237-1,Feriados!$A$1:$A$936)/252)),6)</f>
        <v>994.056648</v>
      </c>
      <c r="K237">
        <f t="shared" si="52"/>
        <v>3.174126150922163E-4</v>
      </c>
      <c r="L237">
        <f t="shared" si="60"/>
        <v>1.0221000090136056</v>
      </c>
      <c r="M237" s="12">
        <f t="shared" si="61"/>
        <v>2.2100009013605648</v>
      </c>
      <c r="N237" s="25">
        <v>9.15</v>
      </c>
      <c r="O237">
        <f t="shared" si="62"/>
        <v>1.0380868275310136</v>
      </c>
      <c r="P237">
        <f t="shared" si="53"/>
        <v>2.9256277950295839E-4</v>
      </c>
      <c r="Q237">
        <f t="shared" si="63"/>
        <v>1.0380868275310136</v>
      </c>
      <c r="R237" s="12">
        <f t="shared" si="64"/>
        <v>3.8086827531013556</v>
      </c>
      <c r="S237" s="19">
        <f t="shared" si="54"/>
        <v>0.37887569099045171</v>
      </c>
      <c r="T237" s="19">
        <f t="shared" si="55"/>
        <v>0.68988272721728772</v>
      </c>
      <c r="W237" s="20">
        <v>9.15</v>
      </c>
      <c r="X237" s="21">
        <v>9.2385999999999999</v>
      </c>
      <c r="Y237" s="25">
        <v>6.65</v>
      </c>
    </row>
    <row r="238" spans="1:25" x14ac:dyDescent="0.3">
      <c r="A238">
        <f t="shared" si="56"/>
        <v>236</v>
      </c>
      <c r="B238" s="9">
        <v>44540</v>
      </c>
      <c r="C238" s="9">
        <f t="shared" si="66"/>
        <v>44562</v>
      </c>
      <c r="D238" s="10">
        <f t="shared" si="66"/>
        <v>2.8325</v>
      </c>
      <c r="E238" s="11">
        <f>TRUNC(1000/((1+D238/100)^(NETWORKDAYS($B238,C238-1,Feriados!$A$1:$A$936)/252)),6)</f>
        <v>998.22815700000001</v>
      </c>
      <c r="F238">
        <f t="shared" si="51"/>
        <v>1.1084366075286844E-4</v>
      </c>
      <c r="G238">
        <f t="shared" si="58"/>
        <v>1.0263892005753534</v>
      </c>
      <c r="H238" s="12">
        <f t="shared" si="59"/>
        <v>2.6389200575353433</v>
      </c>
      <c r="I238" s="24">
        <v>9.2384000000000004</v>
      </c>
      <c r="J238" s="16">
        <f>TRUNC(1000/((1+I238/100)^(NETWORKDAYS($B238,C238-1,Feriados!$A$1:$A$936)/252)),6)</f>
        <v>994.405393</v>
      </c>
      <c r="K238">
        <f t="shared" si="52"/>
        <v>3.5083010681691285E-4</v>
      </c>
      <c r="L238">
        <f t="shared" si="60"/>
        <v>1.0224585924689455</v>
      </c>
      <c r="M238" s="12">
        <f t="shared" si="61"/>
        <v>2.2458592468945549</v>
      </c>
      <c r="N238" s="25">
        <v>9.15</v>
      </c>
      <c r="O238">
        <f t="shared" si="62"/>
        <v>1.0384475549101611</v>
      </c>
      <c r="P238">
        <f t="shared" si="53"/>
        <v>3.4749249251664338E-4</v>
      </c>
      <c r="Q238">
        <f t="shared" si="63"/>
        <v>1.0384475549101611</v>
      </c>
      <c r="R238" s="12">
        <f t="shared" si="64"/>
        <v>3.8447554910161053</v>
      </c>
      <c r="S238" s="19">
        <f t="shared" si="54"/>
        <v>0.31898145467864897</v>
      </c>
      <c r="T238" s="19">
        <f t="shared" si="55"/>
        <v>0.68636875965236488</v>
      </c>
      <c r="W238" s="20">
        <v>9.15</v>
      </c>
      <c r="X238" s="21">
        <v>9.2384000000000004</v>
      </c>
      <c r="Y238" s="25">
        <v>6.65</v>
      </c>
    </row>
    <row r="239" spans="1:25" x14ac:dyDescent="0.3">
      <c r="A239">
        <f t="shared" si="56"/>
        <v>237</v>
      </c>
      <c r="B239" s="9">
        <v>44543</v>
      </c>
      <c r="C239" s="9">
        <f t="shared" si="66"/>
        <v>44562</v>
      </c>
      <c r="D239" s="10">
        <f t="shared" si="66"/>
        <v>2.8325</v>
      </c>
      <c r="E239" s="11">
        <f>TRUNC(1000/((1+D239/100)^(NETWORKDAYS($B239,C239-1,Feriados!$A$1:$A$936)/252)),6)</f>
        <v>998.33880599999998</v>
      </c>
      <c r="F239">
        <f t="shared" si="51"/>
        <v>1.1084540064709714E-4</v>
      </c>
      <c r="G239">
        <f t="shared" si="58"/>
        <v>1.0265029710975111</v>
      </c>
      <c r="H239" s="12">
        <f t="shared" si="59"/>
        <v>2.6502971097511097</v>
      </c>
      <c r="I239" s="24">
        <v>9.2396999999999991</v>
      </c>
      <c r="J239" s="16">
        <f>TRUNC(1000/((1+I239/100)^(NETWORKDAYS($B239,C239-1,Feriados!$A$1:$A$936)/252)),6)</f>
        <v>994.75343199999998</v>
      </c>
      <c r="K239">
        <f t="shared" si="52"/>
        <v>3.499970962044241E-4</v>
      </c>
      <c r="L239">
        <f t="shared" si="60"/>
        <v>1.0228164500072989</v>
      </c>
      <c r="M239" s="12">
        <f t="shared" si="61"/>
        <v>2.2816450007298927</v>
      </c>
      <c r="N239" s="25">
        <v>9.15</v>
      </c>
      <c r="O239">
        <f t="shared" si="62"/>
        <v>1.0388084076393647</v>
      </c>
      <c r="P239">
        <f t="shared" si="53"/>
        <v>3.4749249251664338E-4</v>
      </c>
      <c r="Q239">
        <f t="shared" si="63"/>
        <v>1.0388084076393647</v>
      </c>
      <c r="R239" s="12">
        <f t="shared" si="64"/>
        <v>3.8808407639364662</v>
      </c>
      <c r="S239" s="19">
        <f t="shared" si="54"/>
        <v>0.31898646167668826</v>
      </c>
      <c r="T239" s="19">
        <f t="shared" si="55"/>
        <v>0.6829182826514183</v>
      </c>
      <c r="W239" s="20">
        <v>9.15</v>
      </c>
      <c r="X239" s="21">
        <v>9.2396999999999991</v>
      </c>
      <c r="Y239" s="25">
        <v>6.65</v>
      </c>
    </row>
    <row r="240" spans="1:25" x14ac:dyDescent="0.3">
      <c r="A240">
        <f t="shared" si="56"/>
        <v>238</v>
      </c>
      <c r="B240" s="9">
        <v>44544</v>
      </c>
      <c r="C240" s="9">
        <f t="shared" si="66"/>
        <v>44562</v>
      </c>
      <c r="D240" s="10">
        <f t="shared" si="66"/>
        <v>2.8325</v>
      </c>
      <c r="E240" s="11">
        <f>TRUNC(1000/((1+D240/100)^(NETWORKDAYS($B240,C240-1,Feriados!$A$1:$A$936)/252)),6)</f>
        <v>998.44946600000003</v>
      </c>
      <c r="F240">
        <f t="shared" si="51"/>
        <v>1.1084413360973322E-4</v>
      </c>
      <c r="G240">
        <f t="shared" si="58"/>
        <v>1.0266167529299901</v>
      </c>
      <c r="H240" s="12">
        <f t="shared" si="59"/>
        <v>2.6616752929990106</v>
      </c>
      <c r="I240" s="24">
        <v>9.24</v>
      </c>
      <c r="J240" s="16">
        <f>TRUNC(1000/((1+I240/100)^(NETWORKDAYS($B240,C240-1,Feriados!$A$1:$A$936)/252)),6)</f>
        <v>995.10219400000005</v>
      </c>
      <c r="K240">
        <f t="shared" si="52"/>
        <v>3.5060145437126877E-4</v>
      </c>
      <c r="L240">
        <f t="shared" si="60"/>
        <v>1.0231750509422264</v>
      </c>
      <c r="M240" s="12">
        <f t="shared" si="61"/>
        <v>2.3175050942226383</v>
      </c>
      <c r="N240" s="25">
        <v>9.15</v>
      </c>
      <c r="O240">
        <f t="shared" si="62"/>
        <v>1.0391693857621824</v>
      </c>
      <c r="P240">
        <f t="shared" si="53"/>
        <v>3.4749249251664338E-4</v>
      </c>
      <c r="Q240">
        <f t="shared" si="63"/>
        <v>1.0391693857621824</v>
      </c>
      <c r="R240" s="12">
        <f t="shared" si="64"/>
        <v>3.9169385762182429</v>
      </c>
      <c r="S240" s="19">
        <f t="shared" si="54"/>
        <v>0.31898281544722656</v>
      </c>
      <c r="T240" s="19">
        <f t="shared" si="55"/>
        <v>0.67952949509073646</v>
      </c>
      <c r="W240" s="20">
        <v>9.15</v>
      </c>
      <c r="X240" s="21">
        <v>9.24</v>
      </c>
      <c r="Y240" s="25">
        <v>6.65</v>
      </c>
    </row>
    <row r="241" spans="1:31" x14ac:dyDescent="0.3">
      <c r="A241">
        <f t="shared" si="56"/>
        <v>239</v>
      </c>
      <c r="B241" s="9">
        <v>44545</v>
      </c>
      <c r="C241" s="9">
        <f t="shared" si="66"/>
        <v>44562</v>
      </c>
      <c r="D241" s="10">
        <f t="shared" si="66"/>
        <v>2.8325</v>
      </c>
      <c r="E241" s="11">
        <f>TRUNC(1000/((1+D241/100)^(NETWORKDAYS($B241,C241-1,Feriados!$A$1:$A$936)/252)),6)</f>
        <v>998.56013900000005</v>
      </c>
      <c r="F241">
        <f t="shared" si="51"/>
        <v>1.1084486873769173E-4</v>
      </c>
      <c r="G241">
        <f t="shared" si="58"/>
        <v>1.0267305481292126</v>
      </c>
      <c r="H241" s="12">
        <f t="shared" si="59"/>
        <v>2.6730548129212606</v>
      </c>
      <c r="I241" s="24">
        <v>9.2279999999999998</v>
      </c>
      <c r="J241" s="16">
        <f>TRUNC(1000/((1+I241/100)^(NETWORKDAYS($B241,C241-1,Feriados!$A$1:$A$936)/252)),6)</f>
        <v>995.45688099999995</v>
      </c>
      <c r="K241">
        <f t="shared" si="52"/>
        <v>3.5643273840468837E-4</v>
      </c>
      <c r="L241">
        <f t="shared" si="60"/>
        <v>1.0235397440275011</v>
      </c>
      <c r="M241" s="12">
        <f t="shared" si="61"/>
        <v>2.3539744027501142</v>
      </c>
      <c r="N241" s="25">
        <v>9.15</v>
      </c>
      <c r="O241">
        <f t="shared" si="62"/>
        <v>1.0395304893221879</v>
      </c>
      <c r="P241">
        <f t="shared" si="53"/>
        <v>3.4749249251664338E-4</v>
      </c>
      <c r="Q241">
        <f t="shared" si="63"/>
        <v>1.0395304893221879</v>
      </c>
      <c r="R241" s="12">
        <f t="shared" si="64"/>
        <v>3.9530489322187945</v>
      </c>
      <c r="S241" s="19">
        <f t="shared" si="54"/>
        <v>0.31898493096907049</v>
      </c>
      <c r="T241" s="19">
        <f t="shared" si="55"/>
        <v>0.6762007905176397</v>
      </c>
      <c r="W241" s="20">
        <v>9.15</v>
      </c>
      <c r="X241" s="21">
        <v>9.2279999999999998</v>
      </c>
      <c r="Y241" s="25">
        <v>6.65</v>
      </c>
    </row>
    <row r="242" spans="1:31" x14ac:dyDescent="0.3">
      <c r="A242">
        <f t="shared" si="56"/>
        <v>240</v>
      </c>
      <c r="B242" s="9">
        <v>44546</v>
      </c>
      <c r="C242" s="9">
        <f t="shared" si="66"/>
        <v>44562</v>
      </c>
      <c r="D242" s="10">
        <f t="shared" si="66"/>
        <v>2.8325</v>
      </c>
      <c r="E242" s="11">
        <f>TRUNC(1000/((1+D242/100)^(NETWORKDAYS($B242,C242-1,Feriados!$A$1:$A$936)/252)),6)</f>
        <v>998.67082300000004</v>
      </c>
      <c r="F242">
        <f t="shared" si="51"/>
        <v>1.1084359937574284E-4</v>
      </c>
      <c r="G242">
        <f t="shared" si="58"/>
        <v>1.0268443546387562</v>
      </c>
      <c r="H242" s="12">
        <f t="shared" si="59"/>
        <v>2.6844354638756229</v>
      </c>
      <c r="I242" s="24">
        <v>9.23</v>
      </c>
      <c r="J242" s="16">
        <f>TRUNC(1000/((1+I242/100)^(NETWORKDAYS($B242,C242-1,Feriados!$A$1:$A$936)/252)),6)</f>
        <v>995.80475000000001</v>
      </c>
      <c r="K242">
        <f t="shared" si="52"/>
        <v>3.4945662302376945E-4</v>
      </c>
      <c r="L242">
        <f t="shared" si="60"/>
        <v>1.0238974267699796</v>
      </c>
      <c r="M242" s="12">
        <f t="shared" si="61"/>
        <v>2.3897426769979635</v>
      </c>
      <c r="N242" s="25">
        <v>9.15</v>
      </c>
      <c r="O242">
        <f t="shared" si="62"/>
        <v>1.0398917183629695</v>
      </c>
      <c r="P242">
        <f t="shared" si="53"/>
        <v>3.4749249251664338E-4</v>
      </c>
      <c r="Q242">
        <f t="shared" si="63"/>
        <v>1.0398917183629695</v>
      </c>
      <c r="R242" s="12">
        <f t="shared" si="64"/>
        <v>3.9891718362969453</v>
      </c>
      <c r="S242" s="19">
        <f t="shared" si="54"/>
        <v>0.31898127805001114</v>
      </c>
      <c r="T242" s="19">
        <f t="shared" si="55"/>
        <v>0.67293051641704194</v>
      </c>
      <c r="W242" s="20">
        <v>9.15</v>
      </c>
      <c r="X242" s="21">
        <v>9.23</v>
      </c>
      <c r="Y242" s="25">
        <v>6.65</v>
      </c>
    </row>
    <row r="243" spans="1:31" x14ac:dyDescent="0.3">
      <c r="A243">
        <f t="shared" si="56"/>
        <v>241</v>
      </c>
      <c r="B243" s="9">
        <v>44547</v>
      </c>
      <c r="C243" s="9">
        <f t="shared" si="66"/>
        <v>44562</v>
      </c>
      <c r="D243" s="10">
        <f t="shared" si="66"/>
        <v>2.8325</v>
      </c>
      <c r="E243" s="11">
        <f>TRUNC(1000/((1+D243/100)^(NETWORKDAYS($B243,C243-1,Feriados!$A$1:$A$936)/252)),6)</f>
        <v>998.781521</v>
      </c>
      <c r="F243">
        <f t="shared" si="51"/>
        <v>1.1084533306715549E-4</v>
      </c>
      <c r="G243">
        <f t="shared" si="58"/>
        <v>1.0269581755432542</v>
      </c>
      <c r="H243" s="12">
        <f t="shared" si="59"/>
        <v>2.6958175543254193</v>
      </c>
      <c r="I243" s="24">
        <v>9.2287999999999997</v>
      </c>
      <c r="J243" s="16">
        <f>TRUNC(1000/((1+I243/100)^(NETWORKDAYS($B243,C243-1,Feriados!$A$1:$A$936)/252)),6)</f>
        <v>996.15415800000005</v>
      </c>
      <c r="K243">
        <f t="shared" si="52"/>
        <v>3.5088002944361207E-4</v>
      </c>
      <c r="L243">
        <f t="shared" si="60"/>
        <v>1.024256691929232</v>
      </c>
      <c r="M243" s="12">
        <f t="shared" si="61"/>
        <v>2.4256691929231966</v>
      </c>
      <c r="N243" s="25">
        <v>9.15</v>
      </c>
      <c r="O243">
        <f t="shared" si="62"/>
        <v>1.0402530729281307</v>
      </c>
      <c r="P243">
        <f t="shared" si="53"/>
        <v>3.4749249251664338E-4</v>
      </c>
      <c r="Q243">
        <f t="shared" si="63"/>
        <v>1.0402530729281307</v>
      </c>
      <c r="R243" s="12">
        <f t="shared" si="64"/>
        <v>4.025307292813074</v>
      </c>
      <c r="S243" s="19">
        <f t="shared" si="54"/>
        <v>0.31898626719783446</v>
      </c>
      <c r="T243" s="19">
        <f t="shared" si="55"/>
        <v>0.66971720622140507</v>
      </c>
      <c r="W243" s="20">
        <v>9.15</v>
      </c>
      <c r="X243" s="21">
        <v>9.2287999999999997</v>
      </c>
      <c r="Y243" s="25">
        <v>6.65</v>
      </c>
    </row>
    <row r="244" spans="1:31" x14ac:dyDescent="0.3">
      <c r="A244">
        <f t="shared" si="56"/>
        <v>242</v>
      </c>
      <c r="B244" s="9">
        <v>44550</v>
      </c>
      <c r="C244" s="9">
        <f t="shared" si="66"/>
        <v>44562</v>
      </c>
      <c r="D244" s="10">
        <f t="shared" si="66"/>
        <v>2.8325</v>
      </c>
      <c r="E244" s="11">
        <f>TRUNC(1000/((1+D244/100)^(NETWORKDAYS($B244,C244-1,Feriados!$A$1:$A$936)/252)),6)</f>
        <v>998.89223000000004</v>
      </c>
      <c r="F244">
        <f t="shared" si="51"/>
        <v>1.1084406116079748E-4</v>
      </c>
      <c r="G244">
        <f t="shared" si="58"/>
        <v>1.0270720077580737</v>
      </c>
      <c r="H244" s="12">
        <f t="shared" si="59"/>
        <v>2.7072007758073724</v>
      </c>
      <c r="I244" s="24">
        <v>9.2463999999999995</v>
      </c>
      <c r="J244" s="16">
        <f>TRUNC(1000/((1+I244/100)^(NETWORKDAYS($B244,C244-1,Feriados!$A$1:$A$936)/252)),6)</f>
        <v>996.49679700000002</v>
      </c>
      <c r="K244">
        <f t="shared" si="52"/>
        <v>3.4396182282447896E-4</v>
      </c>
      <c r="L244">
        <f t="shared" si="60"/>
        <v>1.0246089971280281</v>
      </c>
      <c r="M244" s="12">
        <f t="shared" si="61"/>
        <v>2.4608997128028109</v>
      </c>
      <c r="N244" s="25">
        <v>9.15</v>
      </c>
      <c r="O244">
        <f t="shared" si="62"/>
        <v>1.0406145530612907</v>
      </c>
      <c r="P244">
        <f t="shared" si="53"/>
        <v>3.4749249251664338E-4</v>
      </c>
      <c r="Q244">
        <f t="shared" si="63"/>
        <v>1.0406145530612907</v>
      </c>
      <c r="R244" s="12">
        <f t="shared" si="64"/>
        <v>4.0614553061290692</v>
      </c>
      <c r="S244" s="19">
        <f t="shared" si="54"/>
        <v>0.31898260695657626</v>
      </c>
      <c r="T244" s="19">
        <f t="shared" si="55"/>
        <v>0.66655929260676194</v>
      </c>
      <c r="W244" s="20">
        <v>9.15</v>
      </c>
      <c r="X244" s="21">
        <v>9.2463999999999995</v>
      </c>
      <c r="Y244" s="25">
        <v>6.65</v>
      </c>
    </row>
    <row r="245" spans="1:31" x14ac:dyDescent="0.3">
      <c r="A245">
        <f t="shared" si="56"/>
        <v>243</v>
      </c>
      <c r="B245" s="9">
        <v>44551</v>
      </c>
      <c r="C245" s="9">
        <f t="shared" ref="C245:D254" si="67">+C244</f>
        <v>44562</v>
      </c>
      <c r="D245" s="10">
        <f t="shared" si="67"/>
        <v>2.8325</v>
      </c>
      <c r="E245" s="11">
        <f>TRUNC(1000/((1+D245/100)^(NETWORKDAYS($B245,C245-1,Feriados!$A$1:$A$936)/252)),6)</f>
        <v>999.00295200000005</v>
      </c>
      <c r="F245">
        <f t="shared" si="51"/>
        <v>1.1084479053358187E-4</v>
      </c>
      <c r="G245">
        <f t="shared" si="58"/>
        <v>1.0271858533396365</v>
      </c>
      <c r="H245" s="12">
        <f t="shared" si="59"/>
        <v>2.7185853339636523</v>
      </c>
      <c r="I245" s="24">
        <v>9.2466000000000008</v>
      </c>
      <c r="J245" s="16">
        <f>TRUNC(1000/((1+I245/100)^(NETWORKDAYS($B245,C245-1,Feriados!$A$1:$A$936)/252)),6)</f>
        <v>996.84649899999999</v>
      </c>
      <c r="K245">
        <f t="shared" si="52"/>
        <v>3.5093138387676248E-4</v>
      </c>
      <c r="L245">
        <f t="shared" si="60"/>
        <v>1.0249685645813229</v>
      </c>
      <c r="M245" s="12">
        <f t="shared" si="61"/>
        <v>2.4968564581322905</v>
      </c>
      <c r="N245" s="25">
        <v>9.15</v>
      </c>
      <c r="O245">
        <f t="shared" si="62"/>
        <v>1.0409761588060831</v>
      </c>
      <c r="P245">
        <f t="shared" si="53"/>
        <v>3.4749249251664338E-4</v>
      </c>
      <c r="Q245">
        <f t="shared" si="63"/>
        <v>1.0409761588060831</v>
      </c>
      <c r="R245" s="12">
        <f t="shared" si="64"/>
        <v>4.0976158806083074</v>
      </c>
      <c r="S245" s="19">
        <f t="shared" si="54"/>
        <v>0.3189847059164102</v>
      </c>
      <c r="T245" s="19">
        <f t="shared" si="55"/>
        <v>0.66345538800480919</v>
      </c>
      <c r="W245" s="20">
        <v>9.15</v>
      </c>
      <c r="X245" s="21">
        <v>9.2466000000000008</v>
      </c>
      <c r="Y245" s="25">
        <v>6.65</v>
      </c>
    </row>
    <row r="246" spans="1:31" x14ac:dyDescent="0.3">
      <c r="A246">
        <f t="shared" si="56"/>
        <v>244</v>
      </c>
      <c r="B246" s="9">
        <v>44552</v>
      </c>
      <c r="C246" s="9">
        <f t="shared" si="67"/>
        <v>44562</v>
      </c>
      <c r="D246" s="10">
        <f t="shared" si="67"/>
        <v>2.8325</v>
      </c>
      <c r="E246" s="11">
        <f>TRUNC(1000/((1+D246/100)^(NETWORKDAYS($B246,C246-1,Feriados!$A$1:$A$936)/252)),6)</f>
        <v>999.11368600000003</v>
      </c>
      <c r="F246">
        <f t="shared" si="51"/>
        <v>1.1084451730436484E-4</v>
      </c>
      <c r="G246">
        <f t="shared" si="58"/>
        <v>1.0272997112597317</v>
      </c>
      <c r="H246" s="12">
        <f t="shared" si="59"/>
        <v>2.729971125973174</v>
      </c>
      <c r="I246" s="24">
        <v>9.2594999999999992</v>
      </c>
      <c r="J246" s="16">
        <f>TRUNC(1000/((1+I246/100)^(NETWORKDAYS($B246,C246-1,Feriados!$A$1:$A$936)/252)),6)</f>
        <v>997.19265900000005</v>
      </c>
      <c r="K246">
        <f t="shared" si="52"/>
        <v>3.4725506920807447E-4</v>
      </c>
      <c r="L246">
        <f t="shared" si="60"/>
        <v>1.0253244901111527</v>
      </c>
      <c r="M246" s="12">
        <f t="shared" si="61"/>
        <v>2.5324490111152675</v>
      </c>
      <c r="N246" s="25">
        <v>9.15</v>
      </c>
      <c r="O246">
        <f t="shared" si="62"/>
        <v>1.041337890206157</v>
      </c>
      <c r="P246">
        <f t="shared" si="53"/>
        <v>3.4749249251664338E-4</v>
      </c>
      <c r="Q246">
        <f t="shared" si="63"/>
        <v>1.041337890206157</v>
      </c>
      <c r="R246" s="12">
        <f t="shared" si="64"/>
        <v>4.1337890206156969</v>
      </c>
      <c r="S246" s="19">
        <f t="shared" si="54"/>
        <v>0.31898391962829492</v>
      </c>
      <c r="T246" s="19">
        <f t="shared" si="55"/>
        <v>0.66040407779847587</v>
      </c>
      <c r="W246" s="20">
        <v>9.15</v>
      </c>
      <c r="X246" s="21">
        <v>9.2594999999999992</v>
      </c>
      <c r="Y246" s="25">
        <v>6.65</v>
      </c>
    </row>
    <row r="247" spans="1:31" x14ac:dyDescent="0.3">
      <c r="A247">
        <f t="shared" si="56"/>
        <v>245</v>
      </c>
      <c r="B247" s="9">
        <v>44553</v>
      </c>
      <c r="C247" s="9">
        <f t="shared" si="67"/>
        <v>44562</v>
      </c>
      <c r="D247" s="10">
        <f t="shared" si="67"/>
        <v>2.8325</v>
      </c>
      <c r="E247" s="11">
        <f>TRUNC(1000/((1+D247/100)^(NETWORKDAYS($B247,C247-1,Feriados!$A$1:$A$936)/252)),6)</f>
        <v>999.22443199999998</v>
      </c>
      <c r="F247">
        <f t="shared" si="51"/>
        <v>1.1084424280416449E-4</v>
      </c>
      <c r="G247">
        <f t="shared" si="58"/>
        <v>1.0274135815183592</v>
      </c>
      <c r="H247" s="12">
        <f t="shared" si="59"/>
        <v>2.7413581518359154</v>
      </c>
      <c r="I247" s="24">
        <v>9.2642000000000007</v>
      </c>
      <c r="J247" s="16">
        <f>TRUNC(1000/((1+I247/100)^(NETWORKDAYS($B247,C247-1,Feriados!$A$1:$A$936)/252)),6)</f>
        <v>997.54195300000003</v>
      </c>
      <c r="K247">
        <f t="shared" si="52"/>
        <v>3.5027734796022614E-4</v>
      </c>
      <c r="L247">
        <f t="shared" si="60"/>
        <v>1.0256836380543475</v>
      </c>
      <c r="M247" s="12">
        <f t="shared" si="61"/>
        <v>2.568363805434748</v>
      </c>
      <c r="N247" s="25">
        <v>9.15</v>
      </c>
      <c r="O247">
        <f t="shared" si="62"/>
        <v>1.0416997473051768</v>
      </c>
      <c r="P247">
        <f t="shared" si="53"/>
        <v>3.4749249251664338E-4</v>
      </c>
      <c r="Q247">
        <f t="shared" si="63"/>
        <v>1.0416997473051768</v>
      </c>
      <c r="R247" s="12">
        <f t="shared" si="64"/>
        <v>4.1699747305176782</v>
      </c>
      <c r="S247" s="19">
        <f t="shared" si="54"/>
        <v>0.31898312968259462</v>
      </c>
      <c r="T247" s="19">
        <f t="shared" si="55"/>
        <v>0.65740402016671018</v>
      </c>
      <c r="W247" s="20">
        <v>9.15</v>
      </c>
      <c r="X247" s="21">
        <v>9.2642000000000007</v>
      </c>
      <c r="Y247" s="25">
        <v>6.65</v>
      </c>
    </row>
    <row r="248" spans="1:31" x14ac:dyDescent="0.3">
      <c r="A248">
        <f t="shared" si="56"/>
        <v>246</v>
      </c>
      <c r="B248" s="9">
        <v>44554</v>
      </c>
      <c r="C248" s="9">
        <f t="shared" si="67"/>
        <v>44562</v>
      </c>
      <c r="D248" s="10">
        <f t="shared" si="67"/>
        <v>2.8325</v>
      </c>
      <c r="E248" s="11">
        <f>TRUNC(1000/((1+D248/100)^(NETWORKDAYS($B248,C248-1,Feriados!$A$1:$A$936)/252)),6)</f>
        <v>999.33519000000001</v>
      </c>
      <c r="F248">
        <f t="shared" si="51"/>
        <v>1.1084396703386901E-4</v>
      </c>
      <c r="G248">
        <f t="shared" si="58"/>
        <v>1.0275274641155192</v>
      </c>
      <c r="H248" s="12">
        <f t="shared" si="59"/>
        <v>2.7527464115519207</v>
      </c>
      <c r="I248" s="24">
        <v>9.2642000000000007</v>
      </c>
      <c r="J248" s="16">
        <f>TRUNC(1000/((1+I248/100)^(NETWORKDAYS($B248,C248-1,Feriados!$A$1:$A$936)/252)),6)</f>
        <v>997.89273200000002</v>
      </c>
      <c r="K248">
        <f t="shared" si="52"/>
        <v>3.5164335589610296E-4</v>
      </c>
      <c r="L248">
        <f t="shared" si="60"/>
        <v>1.0260443128909207</v>
      </c>
      <c r="M248" s="12">
        <f t="shared" si="61"/>
        <v>2.6044312890920684</v>
      </c>
      <c r="N248" s="25">
        <v>9.15</v>
      </c>
      <c r="O248">
        <f t="shared" si="62"/>
        <v>1.0420617301468218</v>
      </c>
      <c r="P248">
        <f t="shared" si="53"/>
        <v>3.4749249251664338E-4</v>
      </c>
      <c r="Q248">
        <f t="shared" si="63"/>
        <v>1.0420617301468218</v>
      </c>
      <c r="R248" s="12">
        <f t="shared" si="64"/>
        <v>4.2061730146821796</v>
      </c>
      <c r="S248" s="19">
        <f t="shared" si="54"/>
        <v>0.31898233608186533</v>
      </c>
      <c r="T248" s="19">
        <f t="shared" si="55"/>
        <v>0.65445391854855006</v>
      </c>
      <c r="W248" s="20">
        <v>9.15</v>
      </c>
      <c r="X248" s="21">
        <v>9.2642000000000007</v>
      </c>
      <c r="Y248" s="25">
        <v>6.65</v>
      </c>
    </row>
    <row r="249" spans="1:31" x14ac:dyDescent="0.3">
      <c r="A249">
        <f t="shared" si="56"/>
        <v>247</v>
      </c>
      <c r="B249" s="9">
        <v>44557</v>
      </c>
      <c r="C249" s="9">
        <f t="shared" si="67"/>
        <v>44562</v>
      </c>
      <c r="D249" s="10">
        <f t="shared" si="67"/>
        <v>2.8325</v>
      </c>
      <c r="E249" s="11">
        <f>TRUNC(1000/((1+D249/100)^(NETWORKDAYS($B249,C249-1,Feriados!$A$1:$A$936)/252)),6)</f>
        <v>999.44596100000001</v>
      </c>
      <c r="F249">
        <f t="shared" si="51"/>
        <v>1.1084469065880675E-4</v>
      </c>
      <c r="G249">
        <f t="shared" si="58"/>
        <v>1.0276413600794225</v>
      </c>
      <c r="H249" s="12">
        <f t="shared" si="59"/>
        <v>2.7641360079422528</v>
      </c>
      <c r="I249" s="24">
        <v>9.26</v>
      </c>
      <c r="J249" s="16">
        <f>TRUNC(1000/((1+I249/100)^(NETWORKDAYS($B249,C249-1,Feriados!$A$1:$A$936)/252)),6)</f>
        <v>998.24439600000005</v>
      </c>
      <c r="K249">
        <f t="shared" si="52"/>
        <v>3.5240661518320948E-4</v>
      </c>
      <c r="L249">
        <f t="shared" si="60"/>
        <v>1.0264058976942545</v>
      </c>
      <c r="M249" s="12">
        <f t="shared" si="61"/>
        <v>2.6405897694254499</v>
      </c>
      <c r="N249" s="25">
        <v>9.15</v>
      </c>
      <c r="O249">
        <f t="shared" si="62"/>
        <v>1.0424238387747866</v>
      </c>
      <c r="P249">
        <f t="shared" si="53"/>
        <v>3.4749249251664338E-4</v>
      </c>
      <c r="Q249">
        <f t="shared" si="63"/>
        <v>1.0424238387747866</v>
      </c>
      <c r="R249" s="12">
        <f t="shared" si="64"/>
        <v>4.2423838774786615</v>
      </c>
      <c r="S249" s="19">
        <f t="shared" si="54"/>
        <v>0.31898441850077602</v>
      </c>
      <c r="T249" s="19">
        <f t="shared" si="55"/>
        <v>0.65155254398737661</v>
      </c>
      <c r="W249" s="20">
        <v>9.15</v>
      </c>
      <c r="X249" s="21">
        <v>9.26</v>
      </c>
      <c r="Y249" s="25">
        <v>6.65</v>
      </c>
    </row>
    <row r="250" spans="1:31" x14ac:dyDescent="0.3">
      <c r="A250">
        <f t="shared" si="56"/>
        <v>248</v>
      </c>
      <c r="B250" s="9">
        <v>44558</v>
      </c>
      <c r="C250" s="9">
        <f t="shared" si="67"/>
        <v>44562</v>
      </c>
      <c r="D250" s="10">
        <f t="shared" si="67"/>
        <v>2.8325</v>
      </c>
      <c r="E250" s="11">
        <f>TRUNC(1000/((1+D250/100)^(NETWORKDAYS($B250,C250-1,Feriados!$A$1:$A$936)/252)),6)</f>
        <v>999.55674399999998</v>
      </c>
      <c r="F250">
        <f t="shared" si="51"/>
        <v>1.1084441212716456E-4</v>
      </c>
      <c r="G250">
        <f t="shared" si="58"/>
        <v>1.027755268381858</v>
      </c>
      <c r="H250" s="12">
        <f t="shared" si="59"/>
        <v>2.7755268381858045</v>
      </c>
      <c r="I250" s="24">
        <v>9.2586999999999993</v>
      </c>
      <c r="J250" s="16">
        <f>TRUNC(1000/((1+I250/100)^(NETWORKDAYS($B250,C250-1,Feriados!$A$1:$A$936)/252)),6)</f>
        <v>998.59545900000001</v>
      </c>
      <c r="K250">
        <f t="shared" si="52"/>
        <v>3.5168041153710305E-4</v>
      </c>
      <c r="L250">
        <f t="shared" si="60"/>
        <v>1.0267668645427597</v>
      </c>
      <c r="M250" s="12">
        <f t="shared" si="61"/>
        <v>2.6766864542759672</v>
      </c>
      <c r="N250" s="25">
        <v>9.15</v>
      </c>
      <c r="O250">
        <f t="shared" si="62"/>
        <v>1.0427860732327812</v>
      </c>
      <c r="P250">
        <f t="shared" si="53"/>
        <v>3.4749249251664338E-4</v>
      </c>
      <c r="Q250">
        <f t="shared" si="63"/>
        <v>1.0427860732327812</v>
      </c>
      <c r="R250" s="12">
        <f t="shared" si="64"/>
        <v>4.2786073232781163</v>
      </c>
      <c r="S250" s="19">
        <f t="shared" si="54"/>
        <v>0.31898361695355359</v>
      </c>
      <c r="T250" s="19">
        <f t="shared" si="55"/>
        <v>0.64869866021247657</v>
      </c>
      <c r="W250" s="20">
        <v>9.15</v>
      </c>
      <c r="X250" s="21">
        <v>9.2586999999999993</v>
      </c>
      <c r="Y250" s="25">
        <v>6.65</v>
      </c>
    </row>
    <row r="251" spans="1:31" x14ac:dyDescent="0.3">
      <c r="A251">
        <f t="shared" si="56"/>
        <v>249</v>
      </c>
      <c r="B251" s="9">
        <v>44559</v>
      </c>
      <c r="C251" s="9">
        <f t="shared" si="67"/>
        <v>44562</v>
      </c>
      <c r="D251" s="10">
        <f t="shared" si="67"/>
        <v>2.8325</v>
      </c>
      <c r="E251" s="11">
        <f>TRUNC(1000/((1+D251/100)^(NETWORKDAYS($B251,C251-1,Feriados!$A$1:$A$936)/252)),6)</f>
        <v>999.66754000000003</v>
      </c>
      <c r="F251">
        <f t="shared" si="51"/>
        <v>1.1084513277026531E-4</v>
      </c>
      <c r="G251">
        <f t="shared" si="58"/>
        <v>1.0278691900510373</v>
      </c>
      <c r="H251" s="12">
        <f t="shared" si="59"/>
        <v>2.7869190051037274</v>
      </c>
      <c r="I251" s="24">
        <v>9.2630999999999997</v>
      </c>
      <c r="J251" s="16">
        <f>TRUNC(1000/((1+I251/100)^(NETWORKDAYS($B251,C251-1,Feriados!$A$1:$A$936)/252)),6)</f>
        <v>998.94592999999998</v>
      </c>
      <c r="K251">
        <f t="shared" si="52"/>
        <v>3.5096394324773961E-4</v>
      </c>
      <c r="L251">
        <f t="shared" si="60"/>
        <v>1.0271272226903356</v>
      </c>
      <c r="M251" s="12">
        <f t="shared" si="61"/>
        <v>2.7127222690335628</v>
      </c>
      <c r="N251" s="25">
        <v>9.15</v>
      </c>
      <c r="O251">
        <f t="shared" si="62"/>
        <v>1.0431484335645305</v>
      </c>
      <c r="P251">
        <f t="shared" si="53"/>
        <v>3.4749249251664338E-4</v>
      </c>
      <c r="Q251">
        <f t="shared" si="63"/>
        <v>1.0431484335645305</v>
      </c>
      <c r="R251" s="12">
        <f t="shared" si="64"/>
        <v>4.3148433564530464</v>
      </c>
      <c r="S251" s="19">
        <f t="shared" si="54"/>
        <v>0.318985690791453</v>
      </c>
      <c r="T251" s="19">
        <f t="shared" si="55"/>
        <v>0.6458911193000233</v>
      </c>
      <c r="W251" s="20">
        <v>9.15</v>
      </c>
      <c r="X251" s="21">
        <v>9.2630999999999997</v>
      </c>
      <c r="Y251" s="25">
        <v>6.65</v>
      </c>
    </row>
    <row r="252" spans="1:31" x14ac:dyDescent="0.3">
      <c r="A252">
        <f t="shared" si="56"/>
        <v>250</v>
      </c>
      <c r="B252" s="9">
        <v>44560</v>
      </c>
      <c r="C252" s="9">
        <f t="shared" si="67"/>
        <v>44562</v>
      </c>
      <c r="D252" s="10">
        <f t="shared" si="67"/>
        <v>2.8325</v>
      </c>
      <c r="E252" s="11">
        <f>TRUNC(1000/((1+D252/100)^(NETWORKDAYS($B252,C252-1,Feriados!$A$1:$A$936)/252)),6)</f>
        <v>999.77834700000005</v>
      </c>
      <c r="F252">
        <f t="shared" si="51"/>
        <v>1.1084385114679129E-4</v>
      </c>
      <c r="G252">
        <f t="shared" si="58"/>
        <v>1.0279831230305376</v>
      </c>
      <c r="H252" s="12">
        <f t="shared" si="59"/>
        <v>2.7983123030537627</v>
      </c>
      <c r="I252" s="24">
        <v>9.2678999999999991</v>
      </c>
      <c r="J252" s="16">
        <f>TRUNC(1000/((1+I252/100)^(NETWORKDAYS($B252,C252-1,Feriados!$A$1:$A$936)/252)),6)</f>
        <v>999.29681400000004</v>
      </c>
      <c r="K252">
        <f t="shared" si="52"/>
        <v>3.5125424656379245E-4</v>
      </c>
      <c r="L252">
        <f t="shared" si="60"/>
        <v>1.0274880054890669</v>
      </c>
      <c r="M252" s="12">
        <f t="shared" si="61"/>
        <v>2.7488005489066936</v>
      </c>
      <c r="N252" s="25">
        <v>9.15</v>
      </c>
      <c r="O252">
        <f t="shared" si="62"/>
        <v>1.0435109198137746</v>
      </c>
      <c r="P252">
        <f t="shared" si="53"/>
        <v>3.4749249251664338E-4</v>
      </c>
      <c r="Q252">
        <f t="shared" si="63"/>
        <v>1.0435109198137746</v>
      </c>
      <c r="R252" s="12">
        <f t="shared" si="64"/>
        <v>4.351091981377464</v>
      </c>
      <c r="S252" s="19">
        <f t="shared" si="54"/>
        <v>0.31898200258666698</v>
      </c>
      <c r="T252" s="19">
        <f t="shared" si="55"/>
        <v>0.64312873987276087</v>
      </c>
      <c r="W252" s="20">
        <v>9.15</v>
      </c>
      <c r="X252" s="21">
        <v>9.2678999999999991</v>
      </c>
      <c r="Y252" s="25">
        <v>6.65</v>
      </c>
    </row>
    <row r="253" spans="1:31" x14ac:dyDescent="0.3">
      <c r="A253">
        <f t="shared" si="56"/>
        <v>251</v>
      </c>
      <c r="B253" s="9">
        <v>44561</v>
      </c>
      <c r="C253" s="9">
        <f t="shared" si="67"/>
        <v>44562</v>
      </c>
      <c r="D253" s="10">
        <f t="shared" si="67"/>
        <v>2.8325</v>
      </c>
      <c r="E253" s="11">
        <f>TRUNC(1000/((1+D253/100)^(NETWORKDAYS($B253,C253-1,Feriados!$A$1:$A$936)/252)),6)</f>
        <v>999.88916700000004</v>
      </c>
      <c r="F253">
        <f t="shared" si="51"/>
        <v>1.1084456903120987E-4</v>
      </c>
      <c r="G253">
        <f t="shared" si="58"/>
        <v>1.0280970693767812</v>
      </c>
      <c r="H253" s="12">
        <f t="shared" si="59"/>
        <v>2.8097069376781247</v>
      </c>
      <c r="I253" s="24">
        <v>9.2678999999999991</v>
      </c>
      <c r="J253" s="16">
        <f>TRUNC(1000/((1+I253/100)^(NETWORKDAYS($B253,C253-1,Feriados!$A$1:$A$936)/252)),6)</f>
        <v>999.64834499999995</v>
      </c>
      <c r="K253">
        <f t="shared" si="52"/>
        <v>3.5177836562172438E-4</v>
      </c>
      <c r="L253">
        <f t="shared" si="60"/>
        <v>1.0278494535403337</v>
      </c>
      <c r="M253" s="12">
        <f t="shared" si="61"/>
        <v>2.7849453540333746</v>
      </c>
      <c r="N253" s="25">
        <v>9.15</v>
      </c>
      <c r="O253">
        <f t="shared" si="62"/>
        <v>1.0438735320242691</v>
      </c>
      <c r="P253">
        <f t="shared" si="53"/>
        <v>3.4749249251664338E-4</v>
      </c>
      <c r="Q253">
        <f t="shared" si="63"/>
        <v>1.0438735320242691</v>
      </c>
      <c r="R253" s="12">
        <f t="shared" si="64"/>
        <v>4.3873532024269135</v>
      </c>
      <c r="S253" s="19">
        <f t="shared" si="54"/>
        <v>0.31898406848574118</v>
      </c>
      <c r="T253" s="19">
        <f t="shared" si="55"/>
        <v>0.64041047256553307</v>
      </c>
      <c r="W253" s="20">
        <v>9.15</v>
      </c>
      <c r="X253" s="21">
        <v>9.2678999999999991</v>
      </c>
      <c r="Y253" s="25">
        <v>6.65</v>
      </c>
    </row>
    <row r="254" spans="1:31" x14ac:dyDescent="0.3">
      <c r="A254">
        <f t="shared" si="56"/>
        <v>252</v>
      </c>
      <c r="B254" s="9">
        <f>WORKDAY(B253,1,Feriados!$A$2:$A$5000)</f>
        <v>44564</v>
      </c>
      <c r="C254" s="9">
        <f t="shared" si="67"/>
        <v>44562</v>
      </c>
      <c r="D254" s="10">
        <f t="shared" si="67"/>
        <v>2.8325</v>
      </c>
      <c r="E254" s="11">
        <f>TRUNC(1000/((1+D254/100)^(NETWORKDAYS($B254,C254-1,Feriados!$A$1:$A$936)/252)),6)</f>
        <v>1000.2217010000001</v>
      </c>
      <c r="F254">
        <f t="shared" si="51"/>
        <v>3.325708598260757E-4</v>
      </c>
      <c r="G254">
        <f t="shared" si="58"/>
        <v>1.0284389845031285</v>
      </c>
      <c r="H254" s="12">
        <f t="shared" si="59"/>
        <v>2.8438984503128539</v>
      </c>
      <c r="I254" s="24">
        <v>9.2678999999999991</v>
      </c>
      <c r="J254" s="16">
        <f>TRUNC(1000/((1+I254/100)^(NETWORKDAYS($B254,C254-1,Feriados!$A$1:$A$936)/252)),6)</f>
        <v>1000.703679</v>
      </c>
      <c r="K254">
        <f t="shared" si="52"/>
        <v>1.0557052440276493E-3</v>
      </c>
      <c r="L254">
        <f t="shared" si="60"/>
        <v>1.0289345595985073</v>
      </c>
      <c r="M254" s="12">
        <f t="shared" si="61"/>
        <v>2.8934559598507326</v>
      </c>
      <c r="N254" s="25">
        <v>9.15</v>
      </c>
      <c r="O254">
        <f t="shared" si="62"/>
        <v>1.0442362702397845</v>
      </c>
      <c r="P254">
        <f t="shared" si="53"/>
        <v>3.4749249251664338E-4</v>
      </c>
      <c r="Q254">
        <f t="shared" si="63"/>
        <v>1.0442362702397845</v>
      </c>
      <c r="R254" s="12">
        <f t="shared" si="64"/>
        <v>4.4236270239784492</v>
      </c>
      <c r="S254" s="19">
        <f t="shared" si="54"/>
        <v>0.95705912210505384</v>
      </c>
      <c r="T254" s="19">
        <f t="shared" si="55"/>
        <v>0.64288838884865007</v>
      </c>
      <c r="W254" s="20">
        <v>9.15</v>
      </c>
      <c r="X254" s="21">
        <v>9.2678999999999991</v>
      </c>
      <c r="Y254" s="25">
        <v>6.65</v>
      </c>
    </row>
    <row r="256" spans="1:31" x14ac:dyDescent="0.3">
      <c r="I256" s="10"/>
      <c r="N256" s="12"/>
      <c r="AE256" s="26"/>
    </row>
    <row r="257" spans="31:31" x14ac:dyDescent="0.3">
      <c r="AE257" s="26"/>
    </row>
    <row r="258" spans="31:31" x14ac:dyDescent="0.3">
      <c r="AE258" s="26"/>
    </row>
    <row r="259" spans="31:31" x14ac:dyDescent="0.3">
      <c r="AE259" s="26"/>
    </row>
    <row r="260" spans="31:31" x14ac:dyDescent="0.3">
      <c r="AE260" s="26"/>
    </row>
    <row r="261" spans="31:31" x14ac:dyDescent="0.3">
      <c r="AE261" s="26"/>
    </row>
    <row r="262" spans="31:31" x14ac:dyDescent="0.3">
      <c r="AE262" s="26"/>
    </row>
    <row r="263" spans="31:31" x14ac:dyDescent="0.3">
      <c r="AE263" s="26"/>
    </row>
    <row r="264" spans="31:31" x14ac:dyDescent="0.3">
      <c r="AE264" s="26"/>
    </row>
    <row r="265" spans="31:31" x14ac:dyDescent="0.3">
      <c r="AE265" s="26"/>
    </row>
    <row r="266" spans="31:31" x14ac:dyDescent="0.3">
      <c r="AE266" s="26"/>
    </row>
    <row r="267" spans="31:31" x14ac:dyDescent="0.3">
      <c r="AE267" s="26"/>
    </row>
    <row r="268" spans="31:31" x14ac:dyDescent="0.3">
      <c r="AE268" s="26"/>
    </row>
    <row r="269" spans="31:31" x14ac:dyDescent="0.3">
      <c r="AE269" s="26"/>
    </row>
    <row r="270" spans="31:31" x14ac:dyDescent="0.3">
      <c r="AE270" s="26"/>
    </row>
    <row r="271" spans="31:31" x14ac:dyDescent="0.3">
      <c r="AE271" s="26"/>
    </row>
    <row r="272" spans="31:31" x14ac:dyDescent="0.3">
      <c r="AE272" s="26"/>
    </row>
    <row r="273" spans="31:31" x14ac:dyDescent="0.3">
      <c r="AE273" s="26"/>
    </row>
    <row r="274" spans="31:31" x14ac:dyDescent="0.3">
      <c r="AE274" s="26"/>
    </row>
    <row r="275" spans="31:31" x14ac:dyDescent="0.3">
      <c r="AE275" s="26"/>
    </row>
    <row r="276" spans="31:31" x14ac:dyDescent="0.3">
      <c r="AE276" s="26"/>
    </row>
    <row r="277" spans="31:31" x14ac:dyDescent="0.3">
      <c r="AE277" s="26"/>
    </row>
    <row r="278" spans="31:31" x14ac:dyDescent="0.3">
      <c r="AE278" s="26"/>
    </row>
    <row r="279" spans="31:31" x14ac:dyDescent="0.3">
      <c r="AE279" s="26"/>
    </row>
    <row r="280" spans="31:31" x14ac:dyDescent="0.3">
      <c r="AE280" s="26"/>
    </row>
    <row r="281" spans="31:31" x14ac:dyDescent="0.3">
      <c r="AE281" s="26"/>
    </row>
    <row r="282" spans="31:31" x14ac:dyDescent="0.3">
      <c r="AE282" s="26"/>
    </row>
    <row r="283" spans="31:31" x14ac:dyDescent="0.3">
      <c r="AE283" s="26"/>
    </row>
    <row r="284" spans="31:31" x14ac:dyDescent="0.3">
      <c r="AE284" s="26"/>
    </row>
    <row r="285" spans="31:31" x14ac:dyDescent="0.3">
      <c r="AE285" s="26"/>
    </row>
    <row r="286" spans="31:31" x14ac:dyDescent="0.3">
      <c r="AE286" s="26"/>
    </row>
    <row r="287" spans="31:31" x14ac:dyDescent="0.3">
      <c r="AE287" s="26"/>
    </row>
    <row r="288" spans="31:31" x14ac:dyDescent="0.3">
      <c r="AE288" s="26"/>
    </row>
    <row r="289" spans="31:31" x14ac:dyDescent="0.3">
      <c r="AE289" s="26"/>
    </row>
    <row r="290" spans="31:31" x14ac:dyDescent="0.3">
      <c r="AE290" s="26"/>
    </row>
    <row r="291" spans="31:31" x14ac:dyDescent="0.3">
      <c r="AE291" s="26"/>
    </row>
    <row r="292" spans="31:31" x14ac:dyDescent="0.3">
      <c r="AE292" s="26"/>
    </row>
    <row r="293" spans="31:31" x14ac:dyDescent="0.3">
      <c r="AE293" s="26"/>
    </row>
    <row r="294" spans="31:31" x14ac:dyDescent="0.3">
      <c r="AE294" s="26"/>
    </row>
    <row r="295" spans="31:31" x14ac:dyDescent="0.3">
      <c r="AE295" s="26"/>
    </row>
    <row r="296" spans="31:31" x14ac:dyDescent="0.3">
      <c r="AE296" s="26"/>
    </row>
    <row r="297" spans="31:31" x14ac:dyDescent="0.3">
      <c r="AE297" s="26"/>
    </row>
    <row r="298" spans="31:31" x14ac:dyDescent="0.3">
      <c r="AE298" s="26"/>
    </row>
    <row r="299" spans="31:31" x14ac:dyDescent="0.3">
      <c r="AE299" s="26"/>
    </row>
    <row r="300" spans="31:31" x14ac:dyDescent="0.3">
      <c r="AE300" s="26"/>
    </row>
    <row r="301" spans="31:31" x14ac:dyDescent="0.3">
      <c r="AE301" s="26"/>
    </row>
    <row r="302" spans="31:31" x14ac:dyDescent="0.3">
      <c r="AE302" s="26"/>
    </row>
    <row r="303" spans="31:31" x14ac:dyDescent="0.3">
      <c r="AE303" s="26"/>
    </row>
    <row r="304" spans="31:31" x14ac:dyDescent="0.3">
      <c r="AE304" s="26"/>
    </row>
    <row r="305" spans="31:31" x14ac:dyDescent="0.3">
      <c r="AE305" s="26"/>
    </row>
    <row r="306" spans="31:31" x14ac:dyDescent="0.3">
      <c r="AE306" s="26"/>
    </row>
    <row r="307" spans="31:31" x14ac:dyDescent="0.3">
      <c r="AE307" s="26"/>
    </row>
    <row r="308" spans="31:31" x14ac:dyDescent="0.3">
      <c r="AE308" s="26"/>
    </row>
    <row r="309" spans="31:31" x14ac:dyDescent="0.3">
      <c r="AE309" s="26"/>
    </row>
    <row r="310" spans="31:31" x14ac:dyDescent="0.3">
      <c r="AE310" s="26"/>
    </row>
    <row r="311" spans="31:31" x14ac:dyDescent="0.3">
      <c r="AE311" s="26"/>
    </row>
    <row r="312" spans="31:31" x14ac:dyDescent="0.3">
      <c r="AE312" s="26"/>
    </row>
    <row r="313" spans="31:31" x14ac:dyDescent="0.3">
      <c r="AE313" s="26"/>
    </row>
    <row r="314" spans="31:31" x14ac:dyDescent="0.3">
      <c r="AE314" s="26"/>
    </row>
    <row r="315" spans="31:31" x14ac:dyDescent="0.3">
      <c r="AE315" s="26"/>
    </row>
    <row r="316" spans="31:31" x14ac:dyDescent="0.3">
      <c r="AE316" s="26"/>
    </row>
    <row r="317" spans="31:31" x14ac:dyDescent="0.3">
      <c r="AE317" s="26"/>
    </row>
    <row r="318" spans="31:31" x14ac:dyDescent="0.3">
      <c r="AE318" s="26"/>
    </row>
    <row r="319" spans="31:31" x14ac:dyDescent="0.3">
      <c r="AE319" s="26"/>
    </row>
    <row r="320" spans="31:31" x14ac:dyDescent="0.3">
      <c r="AE320" s="26"/>
    </row>
    <row r="321" spans="31:31" x14ac:dyDescent="0.3">
      <c r="AE321" s="26"/>
    </row>
    <row r="322" spans="31:31" x14ac:dyDescent="0.3">
      <c r="AE322" s="26"/>
    </row>
    <row r="323" spans="31:31" x14ac:dyDescent="0.3">
      <c r="AE323" s="26"/>
    </row>
    <row r="324" spans="31:31" x14ac:dyDescent="0.3">
      <c r="AE324" s="26"/>
    </row>
    <row r="325" spans="31:31" x14ac:dyDescent="0.3">
      <c r="AE325" s="26"/>
    </row>
    <row r="326" spans="31:31" x14ac:dyDescent="0.3">
      <c r="AE326" s="26"/>
    </row>
    <row r="327" spans="31:31" x14ac:dyDescent="0.3">
      <c r="AE327" s="26"/>
    </row>
    <row r="328" spans="31:31" x14ac:dyDescent="0.3">
      <c r="AE328" s="26"/>
    </row>
    <row r="329" spans="31:31" x14ac:dyDescent="0.3">
      <c r="AE329" s="26"/>
    </row>
    <row r="330" spans="31:31" x14ac:dyDescent="0.3">
      <c r="AE330" s="26"/>
    </row>
    <row r="331" spans="31:31" x14ac:dyDescent="0.3">
      <c r="AE331" s="26"/>
    </row>
    <row r="332" spans="31:31" x14ac:dyDescent="0.3">
      <c r="AE332" s="26"/>
    </row>
    <row r="333" spans="31:31" x14ac:dyDescent="0.3">
      <c r="AE333" s="26"/>
    </row>
    <row r="334" spans="31:31" x14ac:dyDescent="0.3">
      <c r="AE334" s="26"/>
    </row>
    <row r="335" spans="31:31" x14ac:dyDescent="0.3">
      <c r="AE335" s="26"/>
    </row>
    <row r="336" spans="31:31" x14ac:dyDescent="0.3">
      <c r="AE336" s="26"/>
    </row>
    <row r="337" spans="31:31" x14ac:dyDescent="0.3">
      <c r="AE337" s="26"/>
    </row>
    <row r="338" spans="31:31" x14ac:dyDescent="0.3">
      <c r="AE338" s="26"/>
    </row>
    <row r="339" spans="31:31" x14ac:dyDescent="0.3">
      <c r="AE339" s="26"/>
    </row>
    <row r="340" spans="31:31" x14ac:dyDescent="0.3">
      <c r="AE340" s="26"/>
    </row>
    <row r="341" spans="31:31" x14ac:dyDescent="0.3">
      <c r="AE341" s="26"/>
    </row>
    <row r="342" spans="31:31" x14ac:dyDescent="0.3">
      <c r="AE342" s="26"/>
    </row>
    <row r="343" spans="31:31" x14ac:dyDescent="0.3">
      <c r="AE343" s="26"/>
    </row>
    <row r="344" spans="31:31" x14ac:dyDescent="0.3">
      <c r="AE344" s="26"/>
    </row>
    <row r="345" spans="31:31" x14ac:dyDescent="0.3">
      <c r="AE345" s="26"/>
    </row>
    <row r="346" spans="31:31" x14ac:dyDescent="0.3">
      <c r="AE346" s="26"/>
    </row>
    <row r="347" spans="31:31" x14ac:dyDescent="0.3">
      <c r="AE347" s="26"/>
    </row>
    <row r="348" spans="31:31" x14ac:dyDescent="0.3">
      <c r="AE348" s="26"/>
    </row>
    <row r="349" spans="31:31" x14ac:dyDescent="0.3">
      <c r="AE349" s="26"/>
    </row>
    <row r="350" spans="31:31" x14ac:dyDescent="0.3">
      <c r="AE350" s="26"/>
    </row>
    <row r="351" spans="31:31" x14ac:dyDescent="0.3">
      <c r="AE351" s="26"/>
    </row>
    <row r="352" spans="31:31" x14ac:dyDescent="0.3">
      <c r="AE352" s="26"/>
    </row>
    <row r="353" spans="31:31" x14ac:dyDescent="0.3">
      <c r="AE353" s="26"/>
    </row>
    <row r="354" spans="31:31" x14ac:dyDescent="0.3">
      <c r="AE354" s="26"/>
    </row>
    <row r="355" spans="31:31" x14ac:dyDescent="0.3">
      <c r="AE355" s="26"/>
    </row>
    <row r="356" spans="31:31" x14ac:dyDescent="0.3">
      <c r="AE356" s="26"/>
    </row>
    <row r="357" spans="31:31" x14ac:dyDescent="0.3">
      <c r="AE357" s="26"/>
    </row>
    <row r="358" spans="31:31" x14ac:dyDescent="0.3">
      <c r="AE358" s="26"/>
    </row>
    <row r="359" spans="31:31" x14ac:dyDescent="0.3">
      <c r="AE359" s="26"/>
    </row>
    <row r="360" spans="31:31" x14ac:dyDescent="0.3">
      <c r="AE360" s="26"/>
    </row>
    <row r="361" spans="31:31" x14ac:dyDescent="0.3">
      <c r="AE361" s="26"/>
    </row>
    <row r="362" spans="31:31" x14ac:dyDescent="0.3">
      <c r="AE362" s="26"/>
    </row>
    <row r="363" spans="31:31" x14ac:dyDescent="0.3">
      <c r="AE363" s="26"/>
    </row>
    <row r="364" spans="31:31" x14ac:dyDescent="0.3">
      <c r="AE364" s="26"/>
    </row>
    <row r="365" spans="31:31" x14ac:dyDescent="0.3">
      <c r="AE365" s="26"/>
    </row>
    <row r="366" spans="31:31" x14ac:dyDescent="0.3">
      <c r="AE366" s="26"/>
    </row>
    <row r="367" spans="31:31" x14ac:dyDescent="0.3">
      <c r="AE367" s="26"/>
    </row>
    <row r="368" spans="31:31" x14ac:dyDescent="0.3">
      <c r="AE368" s="26"/>
    </row>
    <row r="369" spans="31:31" x14ac:dyDescent="0.3">
      <c r="AE369" s="26"/>
    </row>
    <row r="370" spans="31:31" x14ac:dyDescent="0.3">
      <c r="AE370" s="26"/>
    </row>
    <row r="371" spans="31:31" x14ac:dyDescent="0.3">
      <c r="AE371" s="26"/>
    </row>
    <row r="372" spans="31:31" x14ac:dyDescent="0.3">
      <c r="AE372" s="26"/>
    </row>
    <row r="373" spans="31:31" x14ac:dyDescent="0.3">
      <c r="AE373" s="26"/>
    </row>
    <row r="374" spans="31:31" x14ac:dyDescent="0.3">
      <c r="AE374" s="26"/>
    </row>
    <row r="375" spans="31:31" x14ac:dyDescent="0.3">
      <c r="AE375" s="26"/>
    </row>
    <row r="376" spans="31:31" x14ac:dyDescent="0.3">
      <c r="AE376" s="26"/>
    </row>
    <row r="377" spans="31:31" x14ac:dyDescent="0.3">
      <c r="AE377" s="26"/>
    </row>
    <row r="378" spans="31:31" x14ac:dyDescent="0.3">
      <c r="AE378" s="26"/>
    </row>
    <row r="379" spans="31:31" x14ac:dyDescent="0.3">
      <c r="AE379" s="26"/>
    </row>
    <row r="380" spans="31:31" x14ac:dyDescent="0.3">
      <c r="AE380" s="26"/>
    </row>
    <row r="381" spans="31:31" x14ac:dyDescent="0.3">
      <c r="AE381" s="26"/>
    </row>
    <row r="382" spans="31:31" x14ac:dyDescent="0.3">
      <c r="AE382" s="26"/>
    </row>
    <row r="383" spans="31:31" x14ac:dyDescent="0.3">
      <c r="AE383" s="26"/>
    </row>
    <row r="384" spans="31:31" x14ac:dyDescent="0.3">
      <c r="AE384" s="26"/>
    </row>
    <row r="385" spans="31:31" x14ac:dyDescent="0.3">
      <c r="AE385" s="26"/>
    </row>
    <row r="386" spans="31:31" x14ac:dyDescent="0.3">
      <c r="AE386" s="26"/>
    </row>
    <row r="387" spans="31:31" x14ac:dyDescent="0.3">
      <c r="AE387" s="26"/>
    </row>
    <row r="388" spans="31:31" x14ac:dyDescent="0.3">
      <c r="AE388" s="26"/>
    </row>
    <row r="389" spans="31:31" x14ac:dyDescent="0.3">
      <c r="AE389" s="26"/>
    </row>
    <row r="390" spans="31:31" x14ac:dyDescent="0.3">
      <c r="AE390" s="26"/>
    </row>
    <row r="391" spans="31:31" x14ac:dyDescent="0.3">
      <c r="AE391" s="26"/>
    </row>
    <row r="392" spans="31:31" x14ac:dyDescent="0.3">
      <c r="AE392" s="26"/>
    </row>
    <row r="393" spans="31:31" x14ac:dyDescent="0.3">
      <c r="AE393" s="26"/>
    </row>
    <row r="394" spans="31:31" x14ac:dyDescent="0.3">
      <c r="AE394" s="26"/>
    </row>
    <row r="395" spans="31:31" x14ac:dyDescent="0.3">
      <c r="AE395" s="26"/>
    </row>
    <row r="396" spans="31:31" x14ac:dyDescent="0.3">
      <c r="AE396" s="26"/>
    </row>
    <row r="397" spans="31:31" x14ac:dyDescent="0.3">
      <c r="AE397" s="26"/>
    </row>
    <row r="398" spans="31:31" x14ac:dyDescent="0.3">
      <c r="AE398" s="26"/>
    </row>
    <row r="399" spans="31:31" x14ac:dyDescent="0.3">
      <c r="AE399" s="26"/>
    </row>
    <row r="400" spans="31:31" x14ac:dyDescent="0.3">
      <c r="AE400" s="26"/>
    </row>
    <row r="401" spans="31:31" x14ac:dyDescent="0.3">
      <c r="AE401" s="26"/>
    </row>
    <row r="402" spans="31:31" x14ac:dyDescent="0.3">
      <c r="AE402" s="26"/>
    </row>
    <row r="403" spans="31:31" x14ac:dyDescent="0.3">
      <c r="AE403" s="26"/>
    </row>
    <row r="404" spans="31:31" x14ac:dyDescent="0.3">
      <c r="AE404" s="26"/>
    </row>
    <row r="405" spans="31:31" x14ac:dyDescent="0.3">
      <c r="AE405" s="26"/>
    </row>
    <row r="406" spans="31:31" x14ac:dyDescent="0.3">
      <c r="AE406" s="26"/>
    </row>
    <row r="407" spans="31:31" x14ac:dyDescent="0.3">
      <c r="AE407" s="26"/>
    </row>
    <row r="408" spans="31:31" x14ac:dyDescent="0.3">
      <c r="AE408" s="26"/>
    </row>
    <row r="409" spans="31:31" x14ac:dyDescent="0.3">
      <c r="AE409" s="26"/>
    </row>
    <row r="410" spans="31:31" x14ac:dyDescent="0.3">
      <c r="AE410" s="26"/>
    </row>
    <row r="411" spans="31:31" x14ac:dyDescent="0.3">
      <c r="AE411" s="26"/>
    </row>
    <row r="412" spans="31:31" x14ac:dyDescent="0.3">
      <c r="AE412" s="26"/>
    </row>
    <row r="413" spans="31:31" x14ac:dyDescent="0.3">
      <c r="AE413" s="26"/>
    </row>
    <row r="414" spans="31:31" x14ac:dyDescent="0.3">
      <c r="AE414" s="26"/>
    </row>
    <row r="415" spans="31:31" x14ac:dyDescent="0.3">
      <c r="AE415" s="26"/>
    </row>
    <row r="416" spans="31:31" x14ac:dyDescent="0.3">
      <c r="AE416" s="26"/>
    </row>
    <row r="417" spans="31:31" x14ac:dyDescent="0.3">
      <c r="AE417" s="26"/>
    </row>
    <row r="418" spans="31:31" x14ac:dyDescent="0.3">
      <c r="AE418" s="26"/>
    </row>
    <row r="419" spans="31:31" x14ac:dyDescent="0.3">
      <c r="AE419" s="26"/>
    </row>
    <row r="420" spans="31:31" x14ac:dyDescent="0.3">
      <c r="AE420" s="26"/>
    </row>
    <row r="421" spans="31:31" x14ac:dyDescent="0.3">
      <c r="AE421" s="26"/>
    </row>
    <row r="422" spans="31:31" x14ac:dyDescent="0.3">
      <c r="AE422" s="26"/>
    </row>
    <row r="423" spans="31:31" x14ac:dyDescent="0.3">
      <c r="AE423" s="26"/>
    </row>
    <row r="424" spans="31:31" x14ac:dyDescent="0.3">
      <c r="AE424" s="26"/>
    </row>
    <row r="425" spans="31:31" x14ac:dyDescent="0.3">
      <c r="AE425" s="26"/>
    </row>
    <row r="426" spans="31:31" x14ac:dyDescent="0.3">
      <c r="AE426" s="26"/>
    </row>
    <row r="427" spans="31:31" x14ac:dyDescent="0.3">
      <c r="AE427" s="26"/>
    </row>
    <row r="428" spans="31:31" x14ac:dyDescent="0.3">
      <c r="AE428" s="26"/>
    </row>
    <row r="429" spans="31:31" x14ac:dyDescent="0.3">
      <c r="AE429" s="26"/>
    </row>
    <row r="430" spans="31:31" x14ac:dyDescent="0.3">
      <c r="AE430" s="26"/>
    </row>
    <row r="431" spans="31:31" x14ac:dyDescent="0.3">
      <c r="AE431" s="26"/>
    </row>
    <row r="432" spans="31:31" x14ac:dyDescent="0.3">
      <c r="AE432" s="26"/>
    </row>
    <row r="433" spans="31:31" x14ac:dyDescent="0.3">
      <c r="AE433" s="26"/>
    </row>
    <row r="434" spans="31:31" x14ac:dyDescent="0.3">
      <c r="AE434" s="26"/>
    </row>
    <row r="435" spans="31:31" x14ac:dyDescent="0.3">
      <c r="AE435" s="26"/>
    </row>
    <row r="436" spans="31:31" x14ac:dyDescent="0.3">
      <c r="AE436" s="26"/>
    </row>
    <row r="437" spans="31:31" x14ac:dyDescent="0.3">
      <c r="AE437" s="26"/>
    </row>
    <row r="438" spans="31:31" x14ac:dyDescent="0.3">
      <c r="AE438" s="26"/>
    </row>
    <row r="439" spans="31:31" x14ac:dyDescent="0.3">
      <c r="AE439" s="26"/>
    </row>
    <row r="440" spans="31:31" x14ac:dyDescent="0.3">
      <c r="AE440" s="26"/>
    </row>
    <row r="441" spans="31:31" x14ac:dyDescent="0.3">
      <c r="AE441" s="26"/>
    </row>
    <row r="442" spans="31:31" x14ac:dyDescent="0.3">
      <c r="AE442" s="26"/>
    </row>
    <row r="443" spans="31:31" x14ac:dyDescent="0.3">
      <c r="AE443" s="26"/>
    </row>
    <row r="444" spans="31:31" x14ac:dyDescent="0.3">
      <c r="AE444" s="26"/>
    </row>
    <row r="445" spans="31:31" x14ac:dyDescent="0.3">
      <c r="AE445" s="26"/>
    </row>
    <row r="446" spans="31:31" x14ac:dyDescent="0.3">
      <c r="AE446" s="26"/>
    </row>
    <row r="447" spans="31:31" x14ac:dyDescent="0.3">
      <c r="AE447" s="26"/>
    </row>
    <row r="448" spans="31:31" x14ac:dyDescent="0.3">
      <c r="AE448" s="26"/>
    </row>
    <row r="449" spans="31:31" x14ac:dyDescent="0.3">
      <c r="AE449" s="26"/>
    </row>
    <row r="450" spans="31:31" x14ac:dyDescent="0.3">
      <c r="AE450" s="26"/>
    </row>
    <row r="451" spans="31:31" x14ac:dyDescent="0.3">
      <c r="AE451" s="26"/>
    </row>
    <row r="452" spans="31:31" x14ac:dyDescent="0.3">
      <c r="AE452" s="26"/>
    </row>
    <row r="453" spans="31:31" x14ac:dyDescent="0.3">
      <c r="AE453" s="26"/>
    </row>
    <row r="454" spans="31:31" x14ac:dyDescent="0.3">
      <c r="AE454" s="26"/>
    </row>
    <row r="455" spans="31:31" x14ac:dyDescent="0.3">
      <c r="AE455" s="26"/>
    </row>
    <row r="456" spans="31:31" x14ac:dyDescent="0.3">
      <c r="AE456" s="26"/>
    </row>
    <row r="457" spans="31:31" x14ac:dyDescent="0.3">
      <c r="AE457" s="26"/>
    </row>
    <row r="458" spans="31:31" x14ac:dyDescent="0.3">
      <c r="AE458" s="26"/>
    </row>
    <row r="459" spans="31:31" x14ac:dyDescent="0.3">
      <c r="AE459" s="26"/>
    </row>
    <row r="460" spans="31:31" x14ac:dyDescent="0.3">
      <c r="AE460" s="26"/>
    </row>
    <row r="461" spans="31:31" x14ac:dyDescent="0.3">
      <c r="AE461" s="26"/>
    </row>
    <row r="462" spans="31:31" x14ac:dyDescent="0.3">
      <c r="AE462" s="26"/>
    </row>
    <row r="463" spans="31:31" x14ac:dyDescent="0.3">
      <c r="AE463" s="26"/>
    </row>
    <row r="464" spans="31:31" x14ac:dyDescent="0.3">
      <c r="AE464" s="26"/>
    </row>
    <row r="465" spans="31:31" x14ac:dyDescent="0.3">
      <c r="AE465" s="26"/>
    </row>
    <row r="466" spans="31:31" x14ac:dyDescent="0.3">
      <c r="AE466" s="26"/>
    </row>
    <row r="467" spans="31:31" x14ac:dyDescent="0.3">
      <c r="AE467" s="26"/>
    </row>
    <row r="468" spans="31:31" x14ac:dyDescent="0.3">
      <c r="AE468" s="26"/>
    </row>
    <row r="469" spans="31:31" x14ac:dyDescent="0.3">
      <c r="AE469" s="26"/>
    </row>
    <row r="470" spans="31:31" x14ac:dyDescent="0.3">
      <c r="AE470" s="26"/>
    </row>
    <row r="471" spans="31:31" x14ac:dyDescent="0.3">
      <c r="AE471" s="26"/>
    </row>
    <row r="472" spans="31:31" x14ac:dyDescent="0.3">
      <c r="AE472" s="26"/>
    </row>
    <row r="473" spans="31:31" x14ac:dyDescent="0.3">
      <c r="AE473" s="26"/>
    </row>
    <row r="474" spans="31:31" x14ac:dyDescent="0.3">
      <c r="AE474" s="26"/>
    </row>
    <row r="475" spans="31:31" x14ac:dyDescent="0.3">
      <c r="AE475" s="26"/>
    </row>
    <row r="476" spans="31:31" x14ac:dyDescent="0.3">
      <c r="AE476" s="26"/>
    </row>
    <row r="477" spans="31:31" x14ac:dyDescent="0.3">
      <c r="AE477" s="26"/>
    </row>
    <row r="478" spans="31:31" x14ac:dyDescent="0.3">
      <c r="AE478" s="26"/>
    </row>
    <row r="479" spans="31:31" x14ac:dyDescent="0.3">
      <c r="AE479" s="26"/>
    </row>
    <row r="480" spans="31:31" x14ac:dyDescent="0.3">
      <c r="AE480" s="26"/>
    </row>
    <row r="481" spans="31:31" x14ac:dyDescent="0.3">
      <c r="AE481" s="26"/>
    </row>
    <row r="482" spans="31:31" x14ac:dyDescent="0.3">
      <c r="AE482" s="26"/>
    </row>
    <row r="483" spans="31:31" x14ac:dyDescent="0.3">
      <c r="AE483" s="26"/>
    </row>
    <row r="484" spans="31:31" x14ac:dyDescent="0.3">
      <c r="AE484" s="26"/>
    </row>
    <row r="485" spans="31:31" x14ac:dyDescent="0.3">
      <c r="AE485" s="26"/>
    </row>
    <row r="486" spans="31:31" x14ac:dyDescent="0.3">
      <c r="AE486" s="26"/>
    </row>
    <row r="487" spans="31:31" x14ac:dyDescent="0.3">
      <c r="AE487" s="26"/>
    </row>
    <row r="488" spans="31:31" x14ac:dyDescent="0.3">
      <c r="AE488" s="26"/>
    </row>
    <row r="489" spans="31:31" x14ac:dyDescent="0.3">
      <c r="AE489" s="26"/>
    </row>
    <row r="490" spans="31:31" x14ac:dyDescent="0.3">
      <c r="AE490" s="26"/>
    </row>
    <row r="491" spans="31:31" x14ac:dyDescent="0.3">
      <c r="AE491" s="26"/>
    </row>
    <row r="492" spans="31:31" x14ac:dyDescent="0.3">
      <c r="AE492" s="26"/>
    </row>
    <row r="493" spans="31:31" x14ac:dyDescent="0.3">
      <c r="AE493" s="26"/>
    </row>
    <row r="494" spans="31:31" x14ac:dyDescent="0.3">
      <c r="AE494" s="26"/>
    </row>
    <row r="495" spans="31:31" x14ac:dyDescent="0.3">
      <c r="AE495" s="26"/>
    </row>
    <row r="496" spans="31:31" x14ac:dyDescent="0.3">
      <c r="AE496" s="26"/>
    </row>
    <row r="497" spans="2:31" x14ac:dyDescent="0.3">
      <c r="AE497" s="26"/>
    </row>
    <row r="498" spans="2:31" x14ac:dyDescent="0.3">
      <c r="AE498" s="26"/>
    </row>
    <row r="499" spans="2:31" x14ac:dyDescent="0.3">
      <c r="AE499" s="26"/>
    </row>
    <row r="500" spans="2:31" x14ac:dyDescent="0.3">
      <c r="AE500" s="26"/>
    </row>
    <row r="501" spans="2:31" x14ac:dyDescent="0.3">
      <c r="AE501" s="26"/>
    </row>
    <row r="502" spans="2:31" x14ac:dyDescent="0.3">
      <c r="AE502" s="26"/>
    </row>
    <row r="503" spans="2:31" x14ac:dyDescent="0.3">
      <c r="AE503" s="26"/>
    </row>
    <row r="504" spans="2:31" x14ac:dyDescent="0.3">
      <c r="AE504" s="26"/>
    </row>
    <row r="505" spans="2:31" x14ac:dyDescent="0.3">
      <c r="AE505" s="26"/>
    </row>
    <row r="506" spans="2:31" x14ac:dyDescent="0.3">
      <c r="B506" s="9"/>
      <c r="C506" s="9"/>
      <c r="D506" s="8"/>
      <c r="E506" s="11"/>
      <c r="H506" s="12"/>
      <c r="AE506" s="26"/>
    </row>
    <row r="507" spans="2:31" x14ac:dyDescent="0.3">
      <c r="B507" s="9"/>
      <c r="C507" s="9"/>
      <c r="D507" s="8"/>
      <c r="E507" s="11"/>
      <c r="H507" s="12"/>
    </row>
    <row r="508" spans="2:31" x14ac:dyDescent="0.3">
      <c r="B508" s="9"/>
      <c r="C508" s="9"/>
      <c r="D508" s="8"/>
      <c r="E508" s="11"/>
      <c r="H508" s="12"/>
    </row>
    <row r="509" spans="2:31" x14ac:dyDescent="0.3">
      <c r="B509" s="9"/>
      <c r="C509" s="9"/>
      <c r="D509" s="8"/>
      <c r="E509" s="11"/>
      <c r="H509" s="12"/>
    </row>
    <row r="510" spans="2:31" x14ac:dyDescent="0.3">
      <c r="B510" s="9"/>
      <c r="C510" s="9"/>
      <c r="D510" s="8"/>
      <c r="E510" s="11"/>
      <c r="H510" s="12"/>
    </row>
    <row r="511" spans="2:31" x14ac:dyDescent="0.3">
      <c r="B511" s="9"/>
      <c r="C511" s="9"/>
      <c r="D511" s="8"/>
      <c r="E511" s="11"/>
      <c r="H511" s="12"/>
    </row>
    <row r="512" spans="2:31" x14ac:dyDescent="0.3">
      <c r="B512" s="9"/>
      <c r="C512" s="9"/>
      <c r="D512" s="8"/>
      <c r="E512" s="11"/>
      <c r="H512" s="12"/>
    </row>
    <row r="513" spans="2:8" x14ac:dyDescent="0.3">
      <c r="B513" s="9"/>
      <c r="C513" s="9"/>
      <c r="D513" s="8"/>
      <c r="E513" s="11"/>
      <c r="H513" s="12"/>
    </row>
    <row r="514" spans="2:8" x14ac:dyDescent="0.3">
      <c r="B514" s="9"/>
      <c r="C514" s="9"/>
      <c r="D514" s="8"/>
      <c r="E514" s="11"/>
      <c r="H514" s="12"/>
    </row>
    <row r="515" spans="2:8" x14ac:dyDescent="0.3">
      <c r="B515" s="9"/>
      <c r="C515" s="9"/>
      <c r="D515" s="8"/>
      <c r="E515" s="11"/>
      <c r="H515" s="12"/>
    </row>
    <row r="516" spans="2:8" x14ac:dyDescent="0.3">
      <c r="B516" s="9"/>
      <c r="C516" s="9"/>
      <c r="D516" s="8"/>
      <c r="E516" s="11"/>
      <c r="H516" s="12"/>
    </row>
    <row r="517" spans="2:8" x14ac:dyDescent="0.3">
      <c r="B517" s="9"/>
      <c r="C517" s="9"/>
      <c r="D517" s="8"/>
      <c r="E517" s="11"/>
      <c r="H517" s="12"/>
    </row>
    <row r="518" spans="2:8" x14ac:dyDescent="0.3">
      <c r="B518" s="9"/>
      <c r="C518" s="9"/>
      <c r="D518" s="8"/>
      <c r="E518" s="11"/>
      <c r="H518" s="12"/>
    </row>
    <row r="519" spans="2:8" x14ac:dyDescent="0.3">
      <c r="B519" s="9"/>
      <c r="C519" s="9"/>
      <c r="D519" s="8"/>
      <c r="E519" s="11"/>
      <c r="H519" s="12"/>
    </row>
    <row r="520" spans="2:8" x14ac:dyDescent="0.3">
      <c r="B520" s="9"/>
      <c r="C520" s="9"/>
      <c r="D520" s="8"/>
      <c r="E520" s="11"/>
      <c r="H520" s="12"/>
    </row>
    <row r="521" spans="2:8" x14ac:dyDescent="0.3">
      <c r="B521" s="9"/>
      <c r="C521" s="9"/>
      <c r="D521" s="8"/>
      <c r="E521" s="11"/>
      <c r="H521" s="12"/>
    </row>
    <row r="522" spans="2:8" x14ac:dyDescent="0.3">
      <c r="B522" s="9"/>
      <c r="C522" s="9"/>
      <c r="D522" s="8"/>
      <c r="E522" s="11"/>
      <c r="H522" s="12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N942"/>
  <sheetViews>
    <sheetView topLeftCell="A916" workbookViewId="0">
      <selection activeCell="C936" sqref="C936:C942"/>
    </sheetView>
  </sheetViews>
  <sheetFormatPr defaultColWidth="9.109375" defaultRowHeight="13.2" x14ac:dyDescent="0.25"/>
  <cols>
    <col min="1" max="1" width="9.109375" style="1"/>
    <col min="2" max="2" width="9.109375" style="3"/>
    <col min="3" max="3" width="10.109375" style="3" bestFit="1" customWidth="1"/>
    <col min="4" max="16384" width="9.109375" style="3"/>
  </cols>
  <sheetData>
    <row r="1" spans="1:14" x14ac:dyDescent="0.25">
      <c r="A1" s="1">
        <v>36892</v>
      </c>
      <c r="B1" s="2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"/>
    </row>
    <row r="2" spans="1:14" x14ac:dyDescent="0.25">
      <c r="A2" s="1">
        <v>36948</v>
      </c>
      <c r="B2" s="2"/>
      <c r="C2" s="1"/>
      <c r="D2" s="2"/>
      <c r="E2" s="1"/>
      <c r="F2" s="2"/>
      <c r="G2" s="1"/>
      <c r="H2" s="2"/>
      <c r="I2" s="1"/>
      <c r="J2" s="2"/>
      <c r="K2" s="1"/>
      <c r="L2" s="2"/>
      <c r="M2" s="1"/>
      <c r="N2" s="2"/>
    </row>
    <row r="3" spans="1:14" x14ac:dyDescent="0.25">
      <c r="A3" s="1">
        <v>36949</v>
      </c>
      <c r="B3" s="2"/>
      <c r="C3" s="1"/>
      <c r="D3" s="2"/>
      <c r="E3" s="1"/>
      <c r="F3" s="2"/>
      <c r="G3" s="1"/>
      <c r="H3" s="2"/>
      <c r="I3" s="1"/>
      <c r="J3" s="2"/>
      <c r="K3" s="1"/>
      <c r="L3" s="2"/>
      <c r="M3" s="1"/>
      <c r="N3" s="2"/>
    </row>
    <row r="4" spans="1:14" x14ac:dyDescent="0.25">
      <c r="A4" s="1">
        <v>36994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  <c r="N4" s="2"/>
    </row>
    <row r="5" spans="1:14" x14ac:dyDescent="0.25">
      <c r="A5" s="1">
        <v>37002</v>
      </c>
      <c r="B5" s="2"/>
      <c r="C5" s="1"/>
      <c r="D5" s="2"/>
      <c r="E5" s="1"/>
      <c r="F5" s="2"/>
      <c r="G5" s="1"/>
      <c r="H5" s="2"/>
      <c r="I5" s="1"/>
      <c r="J5" s="2"/>
      <c r="K5" s="1"/>
      <c r="L5" s="2"/>
      <c r="M5" s="1"/>
      <c r="N5" s="2"/>
    </row>
    <row r="6" spans="1:14" x14ac:dyDescent="0.25">
      <c r="A6" s="1">
        <v>37012</v>
      </c>
      <c r="B6" s="2"/>
      <c r="C6" s="1"/>
      <c r="D6" s="2"/>
      <c r="E6" s="1"/>
      <c r="F6" s="2"/>
      <c r="G6" s="1"/>
      <c r="H6" s="2"/>
      <c r="I6" s="1"/>
      <c r="J6" s="2"/>
      <c r="K6" s="1"/>
      <c r="L6" s="2"/>
      <c r="M6" s="1"/>
      <c r="N6" s="2"/>
    </row>
    <row r="7" spans="1:14" x14ac:dyDescent="0.25">
      <c r="A7" s="1">
        <v>37056</v>
      </c>
      <c r="B7" s="2"/>
      <c r="C7" s="1"/>
      <c r="D7" s="2"/>
      <c r="E7" s="1"/>
      <c r="F7" s="2"/>
      <c r="G7" s="1"/>
      <c r="H7" s="2"/>
      <c r="I7" s="1"/>
      <c r="J7" s="2"/>
      <c r="K7" s="1"/>
      <c r="L7" s="2"/>
      <c r="M7" s="1"/>
      <c r="N7" s="2"/>
    </row>
    <row r="8" spans="1:14" x14ac:dyDescent="0.25">
      <c r="A8" s="1">
        <v>37141</v>
      </c>
      <c r="B8" s="2"/>
      <c r="C8" s="1"/>
      <c r="D8" s="2"/>
      <c r="E8" s="1"/>
      <c r="F8" s="2"/>
      <c r="G8" s="1"/>
      <c r="H8" s="2"/>
      <c r="I8" s="1"/>
      <c r="J8" s="2"/>
      <c r="K8" s="1"/>
      <c r="L8" s="2"/>
      <c r="M8" s="1"/>
      <c r="N8" s="2"/>
    </row>
    <row r="9" spans="1:14" x14ac:dyDescent="0.25">
      <c r="A9" s="1">
        <v>37176</v>
      </c>
      <c r="B9" s="2"/>
      <c r="C9" s="1"/>
      <c r="D9" s="2"/>
      <c r="E9" s="1"/>
      <c r="F9" s="2"/>
      <c r="G9" s="1"/>
      <c r="H9" s="2"/>
      <c r="I9" s="1"/>
      <c r="J9" s="2"/>
      <c r="K9" s="1"/>
      <c r="L9" s="2"/>
      <c r="M9" s="1"/>
      <c r="N9" s="2"/>
    </row>
    <row r="10" spans="1:14" x14ac:dyDescent="0.25">
      <c r="A10" s="1">
        <v>37197</v>
      </c>
      <c r="B10" s="2"/>
      <c r="C10" s="1"/>
      <c r="D10" s="2"/>
      <c r="E10" s="1"/>
      <c r="F10" s="2"/>
      <c r="G10" s="1"/>
      <c r="H10" s="2"/>
      <c r="I10" s="1"/>
      <c r="J10" s="2"/>
      <c r="K10" s="1"/>
      <c r="L10" s="2"/>
      <c r="M10" s="1"/>
      <c r="N10" s="2"/>
    </row>
    <row r="11" spans="1:14" x14ac:dyDescent="0.25">
      <c r="A11" s="1">
        <v>37210</v>
      </c>
      <c r="B11" s="2"/>
      <c r="C11" s="1"/>
      <c r="D11" s="2"/>
      <c r="E11" s="1"/>
      <c r="F11" s="2"/>
      <c r="G11" s="1"/>
      <c r="H11" s="2"/>
      <c r="I11" s="1"/>
      <c r="J11" s="2"/>
      <c r="K11" s="1"/>
      <c r="L11" s="2"/>
      <c r="M11" s="1"/>
      <c r="N11" s="2"/>
    </row>
    <row r="12" spans="1:14" x14ac:dyDescent="0.25">
      <c r="A12" s="1">
        <v>37250</v>
      </c>
      <c r="B12" s="2"/>
      <c r="C12" s="1"/>
      <c r="D12" s="2"/>
      <c r="E12" s="1"/>
      <c r="F12" s="2"/>
      <c r="G12" s="1"/>
      <c r="H12" s="2"/>
      <c r="I12" s="1"/>
      <c r="J12" s="2"/>
      <c r="K12" s="1"/>
      <c r="L12" s="2"/>
      <c r="M12" s="1"/>
      <c r="N12" s="2"/>
    </row>
    <row r="13" spans="1:14" x14ac:dyDescent="0.25">
      <c r="A13" s="1">
        <v>37257</v>
      </c>
      <c r="B13" s="1"/>
      <c r="C13" s="1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</row>
    <row r="14" spans="1:14" x14ac:dyDescent="0.25">
      <c r="A14" s="1">
        <v>37298</v>
      </c>
      <c r="B14" s="1"/>
      <c r="C14" s="1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</row>
    <row r="15" spans="1:14" x14ac:dyDescent="0.25">
      <c r="A15" s="1">
        <v>37299</v>
      </c>
      <c r="B15" s="1"/>
      <c r="C15" s="1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</row>
    <row r="16" spans="1:14" x14ac:dyDescent="0.25">
      <c r="A16" s="1">
        <v>37344</v>
      </c>
      <c r="B16" s="1"/>
      <c r="C16" s="1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</row>
    <row r="17" spans="1:14" x14ac:dyDescent="0.25">
      <c r="A17" s="1">
        <v>37367</v>
      </c>
      <c r="B17" s="1"/>
      <c r="C17" s="1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</row>
    <row r="18" spans="1:14" x14ac:dyDescent="0.25">
      <c r="A18" s="1">
        <v>37377</v>
      </c>
      <c r="B18" s="1"/>
      <c r="C18" s="1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</row>
    <row r="19" spans="1:14" x14ac:dyDescent="0.25">
      <c r="A19" s="1">
        <v>37406</v>
      </c>
      <c r="B19" s="1"/>
      <c r="C19" s="1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</row>
    <row r="20" spans="1:14" x14ac:dyDescent="0.25">
      <c r="A20" s="1">
        <v>37506</v>
      </c>
      <c r="B20" s="1"/>
      <c r="C20" s="1"/>
      <c r="D20" s="1"/>
      <c r="E20" s="2"/>
      <c r="F20" s="1"/>
      <c r="G20" s="2"/>
      <c r="H20" s="1"/>
      <c r="I20" s="2"/>
      <c r="J20" s="1"/>
      <c r="K20" s="2"/>
      <c r="L20" s="1"/>
      <c r="M20" s="2"/>
      <c r="N20" s="1"/>
    </row>
    <row r="21" spans="1:14" x14ac:dyDescent="0.25">
      <c r="A21" s="1">
        <v>37541</v>
      </c>
      <c r="B21" s="1"/>
      <c r="C21" s="1"/>
      <c r="D21" s="1"/>
      <c r="E21" s="2"/>
      <c r="F21" s="1"/>
      <c r="G21" s="2"/>
      <c r="H21" s="1"/>
      <c r="I21" s="2"/>
      <c r="J21" s="1"/>
      <c r="K21" s="2"/>
      <c r="L21" s="1"/>
      <c r="M21" s="2"/>
      <c r="N21" s="1"/>
    </row>
    <row r="22" spans="1:14" x14ac:dyDescent="0.25">
      <c r="A22" s="1">
        <v>37562</v>
      </c>
      <c r="B22" s="1"/>
      <c r="C22" s="1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</row>
    <row r="23" spans="1:14" x14ac:dyDescent="0.25">
      <c r="A23" s="1">
        <v>37575</v>
      </c>
      <c r="B23" s="1"/>
      <c r="C23" s="1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</row>
    <row r="24" spans="1:14" x14ac:dyDescent="0.25">
      <c r="A24" s="1">
        <v>37615</v>
      </c>
      <c r="B24" s="1"/>
      <c r="C24" s="1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</row>
    <row r="25" spans="1:14" x14ac:dyDescent="0.25">
      <c r="A25" s="1">
        <v>37622</v>
      </c>
      <c r="B25" s="2"/>
      <c r="C25" s="1"/>
      <c r="D25" s="2"/>
      <c r="E25" s="1"/>
      <c r="F25" s="2"/>
      <c r="G25" s="1"/>
      <c r="H25" s="2"/>
      <c r="I25" s="1"/>
      <c r="J25" s="2"/>
      <c r="K25" s="1"/>
      <c r="L25" s="2"/>
      <c r="M25" s="1"/>
      <c r="N25" s="2"/>
    </row>
    <row r="26" spans="1:14" x14ac:dyDescent="0.25">
      <c r="A26" s="1">
        <v>37683</v>
      </c>
      <c r="B26" s="2"/>
      <c r="C26" s="1"/>
      <c r="D26" s="2"/>
      <c r="E26" s="1"/>
      <c r="F26" s="2"/>
      <c r="G26" s="1"/>
      <c r="H26" s="2"/>
      <c r="I26" s="1"/>
      <c r="J26" s="2"/>
      <c r="K26" s="1"/>
      <c r="L26" s="2"/>
      <c r="M26" s="1"/>
      <c r="N26" s="2"/>
    </row>
    <row r="27" spans="1:14" x14ac:dyDescent="0.25">
      <c r="A27" s="1">
        <v>37684</v>
      </c>
      <c r="B27" s="2"/>
      <c r="C27" s="1"/>
      <c r="D27" s="2"/>
      <c r="E27" s="1"/>
      <c r="F27" s="2"/>
      <c r="G27" s="1"/>
      <c r="H27" s="2"/>
      <c r="I27" s="1"/>
      <c r="J27" s="2"/>
      <c r="K27" s="1"/>
      <c r="L27" s="2"/>
      <c r="M27" s="1"/>
      <c r="N27" s="2"/>
    </row>
    <row r="28" spans="1:14" x14ac:dyDescent="0.25">
      <c r="A28" s="1">
        <v>37729</v>
      </c>
      <c r="B28" s="2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</row>
    <row r="29" spans="1:14" x14ac:dyDescent="0.25">
      <c r="A29" s="1">
        <v>37732</v>
      </c>
      <c r="B29" s="2"/>
      <c r="C29" s="1"/>
      <c r="D29" s="2"/>
      <c r="E29" s="1"/>
      <c r="F29" s="2"/>
      <c r="G29" s="1"/>
      <c r="H29" s="2"/>
      <c r="I29" s="1"/>
      <c r="J29" s="2"/>
      <c r="K29" s="1"/>
      <c r="L29" s="2"/>
      <c r="M29" s="1"/>
      <c r="N29" s="2"/>
    </row>
    <row r="30" spans="1:14" x14ac:dyDescent="0.25">
      <c r="A30" s="1">
        <v>37742</v>
      </c>
      <c r="B30" s="2"/>
      <c r="C30" s="1"/>
      <c r="D30" s="2"/>
      <c r="E30" s="1"/>
      <c r="F30" s="2"/>
      <c r="G30" s="1"/>
      <c r="H30" s="2"/>
      <c r="I30" s="1"/>
      <c r="J30" s="2"/>
      <c r="K30" s="1"/>
      <c r="L30" s="2"/>
      <c r="M30" s="1"/>
      <c r="N30" s="2"/>
    </row>
    <row r="31" spans="1:14" x14ac:dyDescent="0.25">
      <c r="A31" s="1">
        <v>37791</v>
      </c>
      <c r="B31" s="2"/>
      <c r="C31" s="1"/>
      <c r="D31" s="2"/>
      <c r="E31" s="1"/>
      <c r="F31" s="2"/>
      <c r="G31" s="1"/>
      <c r="H31" s="2"/>
      <c r="I31" s="1"/>
      <c r="J31" s="2"/>
      <c r="K31" s="1"/>
      <c r="L31" s="2"/>
      <c r="M31" s="1"/>
      <c r="N31" s="2"/>
    </row>
    <row r="32" spans="1:14" x14ac:dyDescent="0.25">
      <c r="A32" s="1">
        <v>37871</v>
      </c>
      <c r="B32" s="2"/>
      <c r="C32" s="1"/>
      <c r="D32" s="2"/>
      <c r="E32" s="1"/>
      <c r="F32" s="2"/>
      <c r="G32" s="1"/>
      <c r="H32" s="2"/>
      <c r="I32" s="1"/>
      <c r="J32" s="2"/>
      <c r="K32" s="1"/>
      <c r="L32" s="2"/>
      <c r="M32" s="1"/>
      <c r="N32" s="2"/>
    </row>
    <row r="33" spans="1:14" x14ac:dyDescent="0.25">
      <c r="A33" s="1">
        <v>37906</v>
      </c>
      <c r="B33" s="2"/>
      <c r="C33" s="1"/>
      <c r="D33" s="2"/>
      <c r="E33" s="1"/>
      <c r="F33" s="2"/>
      <c r="G33" s="1"/>
      <c r="H33" s="2"/>
      <c r="I33" s="1"/>
      <c r="J33" s="2"/>
      <c r="K33" s="1"/>
      <c r="L33" s="2"/>
      <c r="M33" s="1"/>
      <c r="N33" s="2"/>
    </row>
    <row r="34" spans="1:14" x14ac:dyDescent="0.25">
      <c r="A34" s="1">
        <v>37927</v>
      </c>
      <c r="B34" s="2"/>
      <c r="C34" s="1"/>
      <c r="D34" s="2"/>
      <c r="E34" s="1"/>
      <c r="F34" s="2"/>
      <c r="G34" s="1"/>
      <c r="H34" s="2"/>
      <c r="I34" s="1"/>
      <c r="J34" s="2"/>
      <c r="K34" s="1"/>
      <c r="L34" s="2"/>
      <c r="M34" s="1"/>
      <c r="N34" s="2"/>
    </row>
    <row r="35" spans="1:14" x14ac:dyDescent="0.25">
      <c r="A35" s="1">
        <v>37940</v>
      </c>
      <c r="B35" s="2"/>
      <c r="C35" s="1"/>
      <c r="D35" s="2"/>
      <c r="E35" s="1"/>
      <c r="F35" s="2"/>
      <c r="G35" s="1"/>
      <c r="H35" s="2"/>
      <c r="I35" s="1"/>
      <c r="J35" s="2"/>
      <c r="K35" s="1"/>
      <c r="L35" s="2"/>
      <c r="M35" s="1"/>
      <c r="N35" s="2"/>
    </row>
    <row r="36" spans="1:14" x14ac:dyDescent="0.25">
      <c r="A36" s="1">
        <v>37980</v>
      </c>
      <c r="B36" s="2"/>
      <c r="C36" s="1"/>
      <c r="D36" s="2"/>
      <c r="E36" s="1"/>
      <c r="F36" s="2"/>
      <c r="G36" s="1"/>
      <c r="H36" s="2"/>
      <c r="I36" s="1"/>
      <c r="J36" s="2"/>
      <c r="K36" s="1"/>
      <c r="L36" s="2"/>
      <c r="M36" s="1"/>
      <c r="N36" s="2"/>
    </row>
    <row r="37" spans="1:14" x14ac:dyDescent="0.25">
      <c r="A37" s="1">
        <v>37987</v>
      </c>
      <c r="C37" s="1"/>
    </row>
    <row r="38" spans="1:14" x14ac:dyDescent="0.25">
      <c r="A38" s="1">
        <v>38040</v>
      </c>
      <c r="C38" s="1"/>
    </row>
    <row r="39" spans="1:14" x14ac:dyDescent="0.25">
      <c r="A39" s="1">
        <v>38041</v>
      </c>
      <c r="C39" s="1"/>
    </row>
    <row r="40" spans="1:14" x14ac:dyDescent="0.25">
      <c r="A40" s="1">
        <v>38086</v>
      </c>
      <c r="C40" s="1"/>
    </row>
    <row r="41" spans="1:14" x14ac:dyDescent="0.25">
      <c r="A41" s="1">
        <v>38098</v>
      </c>
      <c r="C41" s="1"/>
    </row>
    <row r="42" spans="1:14" x14ac:dyDescent="0.25">
      <c r="A42" s="1">
        <v>38108</v>
      </c>
      <c r="C42" s="1"/>
    </row>
    <row r="43" spans="1:14" x14ac:dyDescent="0.25">
      <c r="A43" s="1">
        <v>38148</v>
      </c>
      <c r="C43" s="1"/>
    </row>
    <row r="44" spans="1:14" x14ac:dyDescent="0.25">
      <c r="A44" s="1">
        <v>38237</v>
      </c>
      <c r="C44" s="1"/>
    </row>
    <row r="45" spans="1:14" x14ac:dyDescent="0.25">
      <c r="A45" s="1">
        <v>38272</v>
      </c>
      <c r="C45" s="1"/>
    </row>
    <row r="46" spans="1:14" x14ac:dyDescent="0.25">
      <c r="A46" s="1">
        <v>38293</v>
      </c>
      <c r="C46" s="1"/>
    </row>
    <row r="47" spans="1:14" x14ac:dyDescent="0.25">
      <c r="A47" s="1">
        <v>38306</v>
      </c>
      <c r="C47" s="1"/>
    </row>
    <row r="48" spans="1:14" x14ac:dyDescent="0.25">
      <c r="A48" s="1">
        <v>38346</v>
      </c>
      <c r="C48" s="1"/>
    </row>
    <row r="49" spans="1:3" x14ac:dyDescent="0.25">
      <c r="A49" s="1">
        <v>38353</v>
      </c>
      <c r="C49" s="1"/>
    </row>
    <row r="50" spans="1:3" x14ac:dyDescent="0.25">
      <c r="A50" s="1">
        <v>38390</v>
      </c>
      <c r="C50" s="1"/>
    </row>
    <row r="51" spans="1:3" x14ac:dyDescent="0.25">
      <c r="A51" s="1">
        <v>38391</v>
      </c>
      <c r="C51" s="1"/>
    </row>
    <row r="52" spans="1:3" x14ac:dyDescent="0.25">
      <c r="A52" s="1">
        <v>38436</v>
      </c>
      <c r="C52" s="1"/>
    </row>
    <row r="53" spans="1:3" x14ac:dyDescent="0.25">
      <c r="A53" s="1">
        <v>38463</v>
      </c>
      <c r="C53" s="1"/>
    </row>
    <row r="54" spans="1:3" x14ac:dyDescent="0.25">
      <c r="A54" s="1">
        <v>38473</v>
      </c>
      <c r="C54" s="1"/>
    </row>
    <row r="55" spans="1:3" x14ac:dyDescent="0.25">
      <c r="A55" s="1">
        <v>38498</v>
      </c>
      <c r="C55" s="1"/>
    </row>
    <row r="56" spans="1:3" x14ac:dyDescent="0.25">
      <c r="A56" s="1">
        <v>38602</v>
      </c>
      <c r="C56" s="1"/>
    </row>
    <row r="57" spans="1:3" x14ac:dyDescent="0.25">
      <c r="A57" s="1">
        <v>38637</v>
      </c>
      <c r="C57" s="1"/>
    </row>
    <row r="58" spans="1:3" x14ac:dyDescent="0.25">
      <c r="A58" s="1">
        <v>38658</v>
      </c>
      <c r="C58" s="1"/>
    </row>
    <row r="59" spans="1:3" x14ac:dyDescent="0.25">
      <c r="A59" s="1">
        <v>38671</v>
      </c>
      <c r="C59" s="1"/>
    </row>
    <row r="60" spans="1:3" x14ac:dyDescent="0.25">
      <c r="A60" s="1">
        <v>38711</v>
      </c>
      <c r="C60" s="1"/>
    </row>
    <row r="61" spans="1:3" x14ac:dyDescent="0.25">
      <c r="A61" s="1">
        <v>38718</v>
      </c>
      <c r="C61" s="1"/>
    </row>
    <row r="62" spans="1:3" x14ac:dyDescent="0.25">
      <c r="A62" s="1">
        <v>38775</v>
      </c>
      <c r="C62" s="1"/>
    </row>
    <row r="63" spans="1:3" x14ac:dyDescent="0.25">
      <c r="A63" s="1">
        <v>38776</v>
      </c>
      <c r="C63" s="1"/>
    </row>
    <row r="64" spans="1:3" x14ac:dyDescent="0.25">
      <c r="A64" s="1">
        <v>38821</v>
      </c>
      <c r="C64" s="1"/>
    </row>
    <row r="65" spans="1:3" x14ac:dyDescent="0.25">
      <c r="A65" s="1">
        <v>38828</v>
      </c>
      <c r="C65" s="1"/>
    </row>
    <row r="66" spans="1:3" x14ac:dyDescent="0.25">
      <c r="A66" s="1">
        <v>38838</v>
      </c>
      <c r="C66" s="1"/>
    </row>
    <row r="67" spans="1:3" x14ac:dyDescent="0.25">
      <c r="A67" s="1">
        <v>38883</v>
      </c>
      <c r="C67" s="1"/>
    </row>
    <row r="68" spans="1:3" x14ac:dyDescent="0.25">
      <c r="A68" s="1">
        <v>38967</v>
      </c>
      <c r="C68" s="1"/>
    </row>
    <row r="69" spans="1:3" x14ac:dyDescent="0.25">
      <c r="A69" s="1">
        <v>39002</v>
      </c>
      <c r="C69" s="1"/>
    </row>
    <row r="70" spans="1:3" x14ac:dyDescent="0.25">
      <c r="A70" s="1">
        <v>39023</v>
      </c>
      <c r="C70" s="1"/>
    </row>
    <row r="71" spans="1:3" x14ac:dyDescent="0.25">
      <c r="A71" s="1">
        <v>39036</v>
      </c>
      <c r="C71" s="1"/>
    </row>
    <row r="72" spans="1:3" x14ac:dyDescent="0.25">
      <c r="A72" s="1">
        <v>39076</v>
      </c>
      <c r="C72" s="1"/>
    </row>
    <row r="73" spans="1:3" x14ac:dyDescent="0.25">
      <c r="A73" s="1">
        <v>39083</v>
      </c>
      <c r="C73" s="1"/>
    </row>
    <row r="74" spans="1:3" x14ac:dyDescent="0.25">
      <c r="A74" s="1">
        <v>39132</v>
      </c>
      <c r="C74" s="1"/>
    </row>
    <row r="75" spans="1:3" x14ac:dyDescent="0.25">
      <c r="A75" s="1">
        <v>39133</v>
      </c>
      <c r="C75" s="1"/>
    </row>
    <row r="76" spans="1:3" x14ac:dyDescent="0.25">
      <c r="A76" s="1">
        <v>39178</v>
      </c>
      <c r="C76" s="1"/>
    </row>
    <row r="77" spans="1:3" x14ac:dyDescent="0.25">
      <c r="A77" s="1">
        <v>39193</v>
      </c>
      <c r="C77" s="1"/>
    </row>
    <row r="78" spans="1:3" x14ac:dyDescent="0.25">
      <c r="A78" s="1">
        <v>39203</v>
      </c>
      <c r="C78" s="1"/>
    </row>
    <row r="79" spans="1:3" x14ac:dyDescent="0.25">
      <c r="A79" s="1">
        <v>39240</v>
      </c>
      <c r="C79" s="1"/>
    </row>
    <row r="80" spans="1:3" x14ac:dyDescent="0.25">
      <c r="A80" s="1">
        <v>39332</v>
      </c>
      <c r="C80" s="1"/>
    </row>
    <row r="81" spans="1:3" x14ac:dyDescent="0.25">
      <c r="A81" s="1">
        <v>39367</v>
      </c>
      <c r="C81" s="1"/>
    </row>
    <row r="82" spans="1:3" x14ac:dyDescent="0.25">
      <c r="A82" s="1">
        <v>39388</v>
      </c>
      <c r="C82" s="1"/>
    </row>
    <row r="83" spans="1:3" x14ac:dyDescent="0.25">
      <c r="A83" s="1">
        <v>39401</v>
      </c>
      <c r="C83" s="1"/>
    </row>
    <row r="84" spans="1:3" x14ac:dyDescent="0.25">
      <c r="A84" s="1">
        <v>39441</v>
      </c>
      <c r="C84" s="1"/>
    </row>
    <row r="85" spans="1:3" x14ac:dyDescent="0.25">
      <c r="A85" s="1">
        <v>39448</v>
      </c>
      <c r="C85" s="1"/>
    </row>
    <row r="86" spans="1:3" x14ac:dyDescent="0.25">
      <c r="A86" s="1">
        <v>39482</v>
      </c>
      <c r="C86" s="1"/>
    </row>
    <row r="87" spans="1:3" x14ac:dyDescent="0.25">
      <c r="A87" s="1">
        <v>39483</v>
      </c>
      <c r="C87" s="1"/>
    </row>
    <row r="88" spans="1:3" x14ac:dyDescent="0.25">
      <c r="A88" s="1">
        <v>39528</v>
      </c>
      <c r="C88" s="1"/>
    </row>
    <row r="89" spans="1:3" x14ac:dyDescent="0.25">
      <c r="A89" s="1">
        <v>39559</v>
      </c>
      <c r="C89" s="1"/>
    </row>
    <row r="90" spans="1:3" x14ac:dyDescent="0.25">
      <c r="A90" s="1">
        <v>39569</v>
      </c>
      <c r="C90" s="1"/>
    </row>
    <row r="91" spans="1:3" x14ac:dyDescent="0.25">
      <c r="A91" s="1">
        <v>39590</v>
      </c>
      <c r="C91" s="1"/>
    </row>
    <row r="92" spans="1:3" x14ac:dyDescent="0.25">
      <c r="A92" s="1">
        <v>39698</v>
      </c>
      <c r="C92" s="1"/>
    </row>
    <row r="93" spans="1:3" x14ac:dyDescent="0.25">
      <c r="A93" s="1">
        <v>39733</v>
      </c>
      <c r="C93" s="1"/>
    </row>
    <row r="94" spans="1:3" x14ac:dyDescent="0.25">
      <c r="A94" s="1">
        <v>39754</v>
      </c>
      <c r="C94" s="1"/>
    </row>
    <row r="95" spans="1:3" x14ac:dyDescent="0.25">
      <c r="A95" s="1">
        <v>39767</v>
      </c>
      <c r="C95" s="1"/>
    </row>
    <row r="96" spans="1:3" x14ac:dyDescent="0.25">
      <c r="A96" s="1">
        <v>39807</v>
      </c>
      <c r="C96" s="1"/>
    </row>
    <row r="97" spans="1:3" x14ac:dyDescent="0.25">
      <c r="A97" s="1">
        <v>39814</v>
      </c>
      <c r="C97" s="1"/>
    </row>
    <row r="98" spans="1:3" x14ac:dyDescent="0.25">
      <c r="A98" s="1">
        <v>39867</v>
      </c>
      <c r="C98" s="1"/>
    </row>
    <row r="99" spans="1:3" x14ac:dyDescent="0.25">
      <c r="A99" s="1">
        <v>39868</v>
      </c>
      <c r="C99" s="1"/>
    </row>
    <row r="100" spans="1:3" x14ac:dyDescent="0.25">
      <c r="A100" s="1">
        <v>39913</v>
      </c>
      <c r="C100" s="1"/>
    </row>
    <row r="101" spans="1:3" x14ac:dyDescent="0.25">
      <c r="A101" s="1">
        <v>39924</v>
      </c>
      <c r="C101" s="1"/>
    </row>
    <row r="102" spans="1:3" x14ac:dyDescent="0.25">
      <c r="A102" s="1">
        <v>39934</v>
      </c>
      <c r="C102" s="1"/>
    </row>
    <row r="103" spans="1:3" x14ac:dyDescent="0.25">
      <c r="A103" s="1">
        <v>39975</v>
      </c>
      <c r="C103" s="1"/>
    </row>
    <row r="104" spans="1:3" x14ac:dyDescent="0.25">
      <c r="A104" s="1">
        <v>40063</v>
      </c>
      <c r="C104" s="1"/>
    </row>
    <row r="105" spans="1:3" x14ac:dyDescent="0.25">
      <c r="A105" s="1">
        <v>40098</v>
      </c>
      <c r="C105" s="1"/>
    </row>
    <row r="106" spans="1:3" x14ac:dyDescent="0.25">
      <c r="A106" s="1">
        <v>40119</v>
      </c>
      <c r="C106" s="1"/>
    </row>
    <row r="107" spans="1:3" x14ac:dyDescent="0.25">
      <c r="A107" s="1">
        <v>40132</v>
      </c>
      <c r="C107" s="1"/>
    </row>
    <row r="108" spans="1:3" x14ac:dyDescent="0.25">
      <c r="A108" s="1">
        <v>40172</v>
      </c>
      <c r="C108" s="1"/>
    </row>
    <row r="109" spans="1:3" x14ac:dyDescent="0.25">
      <c r="A109" s="1">
        <v>40179</v>
      </c>
      <c r="C109" s="1"/>
    </row>
    <row r="110" spans="1:3" x14ac:dyDescent="0.25">
      <c r="A110" s="1">
        <v>40224</v>
      </c>
      <c r="C110" s="1"/>
    </row>
    <row r="111" spans="1:3" x14ac:dyDescent="0.25">
      <c r="A111" s="1">
        <v>40225</v>
      </c>
      <c r="C111" s="1"/>
    </row>
    <row r="112" spans="1:3" x14ac:dyDescent="0.25">
      <c r="A112" s="1">
        <v>40270</v>
      </c>
      <c r="C112" s="1"/>
    </row>
    <row r="113" spans="1:3" x14ac:dyDescent="0.25">
      <c r="A113" s="1">
        <v>40289</v>
      </c>
      <c r="C113" s="1"/>
    </row>
    <row r="114" spans="1:3" x14ac:dyDescent="0.25">
      <c r="A114" s="1">
        <v>40299</v>
      </c>
      <c r="C114" s="1"/>
    </row>
    <row r="115" spans="1:3" x14ac:dyDescent="0.25">
      <c r="A115" s="1">
        <v>40332</v>
      </c>
      <c r="C115" s="1"/>
    </row>
    <row r="116" spans="1:3" x14ac:dyDescent="0.25">
      <c r="A116" s="1">
        <v>40428</v>
      </c>
      <c r="C116" s="1"/>
    </row>
    <row r="117" spans="1:3" x14ac:dyDescent="0.25">
      <c r="A117" s="1">
        <v>40463</v>
      </c>
      <c r="C117" s="1"/>
    </row>
    <row r="118" spans="1:3" x14ac:dyDescent="0.25">
      <c r="A118" s="1">
        <v>40484</v>
      </c>
      <c r="C118" s="1"/>
    </row>
    <row r="119" spans="1:3" x14ac:dyDescent="0.25">
      <c r="A119" s="1">
        <v>40497</v>
      </c>
      <c r="C119" s="1"/>
    </row>
    <row r="120" spans="1:3" x14ac:dyDescent="0.25">
      <c r="A120" s="1">
        <v>40537</v>
      </c>
      <c r="C120" s="1"/>
    </row>
    <row r="121" spans="1:3" x14ac:dyDescent="0.25">
      <c r="A121" s="1">
        <v>40544</v>
      </c>
      <c r="C121" s="1"/>
    </row>
    <row r="122" spans="1:3" x14ac:dyDescent="0.25">
      <c r="A122" s="1">
        <v>40609</v>
      </c>
      <c r="C122" s="1"/>
    </row>
    <row r="123" spans="1:3" x14ac:dyDescent="0.25">
      <c r="A123" s="1">
        <v>40610</v>
      </c>
      <c r="C123" s="1"/>
    </row>
    <row r="124" spans="1:3" x14ac:dyDescent="0.25">
      <c r="A124" s="1">
        <v>40654</v>
      </c>
      <c r="C124" s="1"/>
    </row>
    <row r="125" spans="1:3" x14ac:dyDescent="0.25">
      <c r="A125" s="1">
        <v>40655</v>
      </c>
      <c r="C125" s="1"/>
    </row>
    <row r="126" spans="1:3" x14ac:dyDescent="0.25">
      <c r="A126" s="1">
        <v>40664</v>
      </c>
      <c r="C126" s="1"/>
    </row>
    <row r="127" spans="1:3" x14ac:dyDescent="0.25">
      <c r="A127" s="1">
        <v>40717</v>
      </c>
      <c r="C127" s="1"/>
    </row>
    <row r="128" spans="1:3" x14ac:dyDescent="0.25">
      <c r="A128" s="1">
        <v>40793</v>
      </c>
      <c r="C128" s="1"/>
    </row>
    <row r="129" spans="1:3" x14ac:dyDescent="0.25">
      <c r="A129" s="1">
        <v>40828</v>
      </c>
      <c r="C129" s="1"/>
    </row>
    <row r="130" spans="1:3" x14ac:dyDescent="0.25">
      <c r="A130" s="1">
        <v>40849</v>
      </c>
      <c r="C130" s="1"/>
    </row>
    <row r="131" spans="1:3" x14ac:dyDescent="0.25">
      <c r="A131" s="1">
        <v>40862</v>
      </c>
      <c r="C131" s="1"/>
    </row>
    <row r="132" spans="1:3" x14ac:dyDescent="0.25">
      <c r="A132" s="1">
        <v>40902</v>
      </c>
      <c r="C132" s="1"/>
    </row>
    <row r="133" spans="1:3" x14ac:dyDescent="0.25">
      <c r="A133" s="1">
        <v>40909</v>
      </c>
      <c r="C133" s="1"/>
    </row>
    <row r="134" spans="1:3" x14ac:dyDescent="0.25">
      <c r="A134" s="1">
        <v>40959</v>
      </c>
      <c r="C134" s="1"/>
    </row>
    <row r="135" spans="1:3" x14ac:dyDescent="0.25">
      <c r="A135" s="1">
        <v>40960</v>
      </c>
      <c r="C135" s="1"/>
    </row>
    <row r="136" spans="1:3" x14ac:dyDescent="0.25">
      <c r="A136" s="1">
        <v>41005</v>
      </c>
      <c r="C136" s="1"/>
    </row>
    <row r="137" spans="1:3" x14ac:dyDescent="0.25">
      <c r="A137" s="1">
        <v>41020</v>
      </c>
      <c r="C137" s="1"/>
    </row>
    <row r="138" spans="1:3" x14ac:dyDescent="0.25">
      <c r="A138" s="1">
        <v>41030</v>
      </c>
      <c r="C138" s="1"/>
    </row>
    <row r="139" spans="1:3" x14ac:dyDescent="0.25">
      <c r="A139" s="1">
        <v>41067</v>
      </c>
      <c r="C139" s="1"/>
    </row>
    <row r="140" spans="1:3" x14ac:dyDescent="0.25">
      <c r="A140" s="1">
        <v>41159</v>
      </c>
      <c r="C140" s="1"/>
    </row>
    <row r="141" spans="1:3" x14ac:dyDescent="0.25">
      <c r="A141" s="1">
        <v>41194</v>
      </c>
      <c r="C141" s="1"/>
    </row>
    <row r="142" spans="1:3" x14ac:dyDescent="0.25">
      <c r="A142" s="1">
        <v>41215</v>
      </c>
      <c r="C142" s="1"/>
    </row>
    <row r="143" spans="1:3" x14ac:dyDescent="0.25">
      <c r="A143" s="1">
        <v>41228</v>
      </c>
      <c r="C143" s="1"/>
    </row>
    <row r="144" spans="1:3" x14ac:dyDescent="0.25">
      <c r="A144" s="1">
        <v>41268</v>
      </c>
      <c r="C144" s="1"/>
    </row>
    <row r="145" spans="1:3" x14ac:dyDescent="0.25">
      <c r="A145" s="1">
        <v>41275</v>
      </c>
      <c r="C145" s="1"/>
    </row>
    <row r="146" spans="1:3" x14ac:dyDescent="0.25">
      <c r="A146" s="1">
        <v>41316</v>
      </c>
      <c r="C146" s="1"/>
    </row>
    <row r="147" spans="1:3" x14ac:dyDescent="0.25">
      <c r="A147" s="1">
        <v>41317</v>
      </c>
      <c r="C147" s="1"/>
    </row>
    <row r="148" spans="1:3" x14ac:dyDescent="0.25">
      <c r="A148" s="1">
        <v>41362</v>
      </c>
      <c r="C148" s="1"/>
    </row>
    <row r="149" spans="1:3" x14ac:dyDescent="0.25">
      <c r="A149" s="1">
        <v>41385</v>
      </c>
      <c r="C149" s="1"/>
    </row>
    <row r="150" spans="1:3" x14ac:dyDescent="0.25">
      <c r="A150" s="1">
        <v>41395</v>
      </c>
      <c r="C150" s="1"/>
    </row>
    <row r="151" spans="1:3" x14ac:dyDescent="0.25">
      <c r="A151" s="1">
        <v>41424</v>
      </c>
      <c r="C151" s="1"/>
    </row>
    <row r="152" spans="1:3" x14ac:dyDescent="0.25">
      <c r="A152" s="1">
        <v>41524</v>
      </c>
      <c r="C152" s="1"/>
    </row>
    <row r="153" spans="1:3" x14ac:dyDescent="0.25">
      <c r="A153" s="1">
        <v>41559</v>
      </c>
      <c r="C153" s="1"/>
    </row>
    <row r="154" spans="1:3" x14ac:dyDescent="0.25">
      <c r="A154" s="1">
        <v>41580</v>
      </c>
      <c r="C154" s="1"/>
    </row>
    <row r="155" spans="1:3" x14ac:dyDescent="0.25">
      <c r="A155" s="1">
        <v>41593</v>
      </c>
      <c r="C155" s="1"/>
    </row>
    <row r="156" spans="1:3" x14ac:dyDescent="0.25">
      <c r="A156" s="1">
        <v>41633</v>
      </c>
      <c r="C156" s="1"/>
    </row>
    <row r="157" spans="1:3" x14ac:dyDescent="0.25">
      <c r="A157" s="1">
        <v>41640</v>
      </c>
      <c r="C157" s="1"/>
    </row>
    <row r="158" spans="1:3" x14ac:dyDescent="0.25">
      <c r="A158" s="1">
        <v>41701</v>
      </c>
      <c r="C158" s="1"/>
    </row>
    <row r="159" spans="1:3" x14ac:dyDescent="0.25">
      <c r="A159" s="1">
        <v>41702</v>
      </c>
      <c r="C159" s="1"/>
    </row>
    <row r="160" spans="1:3" x14ac:dyDescent="0.25">
      <c r="A160" s="1">
        <v>41747</v>
      </c>
      <c r="C160" s="1"/>
    </row>
    <row r="161" spans="1:3" x14ac:dyDescent="0.25">
      <c r="A161" s="1">
        <v>41750</v>
      </c>
      <c r="C161" s="1"/>
    </row>
    <row r="162" spans="1:3" x14ac:dyDescent="0.25">
      <c r="A162" s="1">
        <v>41760</v>
      </c>
      <c r="C162" s="1"/>
    </row>
    <row r="163" spans="1:3" x14ac:dyDescent="0.25">
      <c r="A163" s="1">
        <v>41809</v>
      </c>
      <c r="C163" s="1"/>
    </row>
    <row r="164" spans="1:3" x14ac:dyDescent="0.25">
      <c r="A164" s="1">
        <v>41889</v>
      </c>
      <c r="C164" s="1"/>
    </row>
    <row r="165" spans="1:3" x14ac:dyDescent="0.25">
      <c r="A165" s="1">
        <v>41924</v>
      </c>
      <c r="C165" s="1"/>
    </row>
    <row r="166" spans="1:3" x14ac:dyDescent="0.25">
      <c r="A166" s="1">
        <v>41945</v>
      </c>
      <c r="C166" s="1"/>
    </row>
    <row r="167" spans="1:3" x14ac:dyDescent="0.25">
      <c r="A167" s="1">
        <v>41958</v>
      </c>
      <c r="C167" s="1"/>
    </row>
    <row r="168" spans="1:3" x14ac:dyDescent="0.25">
      <c r="A168" s="1">
        <v>41998</v>
      </c>
      <c r="C168" s="1"/>
    </row>
    <row r="169" spans="1:3" x14ac:dyDescent="0.25">
      <c r="A169" s="1">
        <v>42005</v>
      </c>
      <c r="C169" s="1"/>
    </row>
    <row r="170" spans="1:3" x14ac:dyDescent="0.25">
      <c r="A170" s="1">
        <v>42051</v>
      </c>
      <c r="C170" s="1"/>
    </row>
    <row r="171" spans="1:3" x14ac:dyDescent="0.25">
      <c r="A171" s="1">
        <v>42052</v>
      </c>
      <c r="C171" s="1"/>
    </row>
    <row r="172" spans="1:3" x14ac:dyDescent="0.25">
      <c r="A172" s="1">
        <v>42097</v>
      </c>
      <c r="C172" s="1"/>
    </row>
    <row r="173" spans="1:3" x14ac:dyDescent="0.25">
      <c r="A173" s="1">
        <v>42115</v>
      </c>
      <c r="C173" s="1"/>
    </row>
    <row r="174" spans="1:3" x14ac:dyDescent="0.25">
      <c r="A174" s="1">
        <v>42125</v>
      </c>
      <c r="C174" s="1"/>
    </row>
    <row r="175" spans="1:3" x14ac:dyDescent="0.25">
      <c r="A175" s="1">
        <v>42159</v>
      </c>
      <c r="C175" s="1"/>
    </row>
    <row r="176" spans="1:3" x14ac:dyDescent="0.25">
      <c r="A176" s="1">
        <v>42254</v>
      </c>
      <c r="C176" s="1"/>
    </row>
    <row r="177" spans="1:3" x14ac:dyDescent="0.25">
      <c r="A177" s="1">
        <v>42289</v>
      </c>
      <c r="C177" s="1"/>
    </row>
    <row r="178" spans="1:3" x14ac:dyDescent="0.25">
      <c r="A178" s="1">
        <v>42310</v>
      </c>
      <c r="C178" s="1"/>
    </row>
    <row r="179" spans="1:3" x14ac:dyDescent="0.25">
      <c r="A179" s="1">
        <v>42323</v>
      </c>
      <c r="C179" s="1"/>
    </row>
    <row r="180" spans="1:3" x14ac:dyDescent="0.25">
      <c r="A180" s="1">
        <v>42363</v>
      </c>
      <c r="C180" s="1"/>
    </row>
    <row r="181" spans="1:3" x14ac:dyDescent="0.25">
      <c r="A181" s="1">
        <v>42370</v>
      </c>
      <c r="C181" s="1"/>
    </row>
    <row r="182" spans="1:3" x14ac:dyDescent="0.25">
      <c r="A182" s="1">
        <v>42408</v>
      </c>
      <c r="C182" s="1"/>
    </row>
    <row r="183" spans="1:3" x14ac:dyDescent="0.25">
      <c r="A183" s="1">
        <v>42409</v>
      </c>
      <c r="C183" s="1"/>
    </row>
    <row r="184" spans="1:3" x14ac:dyDescent="0.25">
      <c r="A184" s="1">
        <v>42454</v>
      </c>
      <c r="C184" s="1"/>
    </row>
    <row r="185" spans="1:3" x14ac:dyDescent="0.25">
      <c r="A185" s="1">
        <v>42481</v>
      </c>
      <c r="C185" s="1"/>
    </row>
    <row r="186" spans="1:3" x14ac:dyDescent="0.25">
      <c r="A186" s="1">
        <v>42491</v>
      </c>
      <c r="C186" s="1"/>
    </row>
    <row r="187" spans="1:3" x14ac:dyDescent="0.25">
      <c r="A187" s="1">
        <v>42516</v>
      </c>
      <c r="C187" s="1"/>
    </row>
    <row r="188" spans="1:3" x14ac:dyDescent="0.25">
      <c r="A188" s="1">
        <v>42620</v>
      </c>
      <c r="C188" s="1"/>
    </row>
    <row r="189" spans="1:3" x14ac:dyDescent="0.25">
      <c r="A189" s="1">
        <v>42655</v>
      </c>
      <c r="C189" s="1"/>
    </row>
    <row r="190" spans="1:3" x14ac:dyDescent="0.25">
      <c r="A190" s="1">
        <v>42676</v>
      </c>
      <c r="C190" s="1"/>
    </row>
    <row r="191" spans="1:3" x14ac:dyDescent="0.25">
      <c r="A191" s="1">
        <v>42689</v>
      </c>
      <c r="C191" s="1"/>
    </row>
    <row r="192" spans="1:3" x14ac:dyDescent="0.25">
      <c r="A192" s="1">
        <v>42729</v>
      </c>
      <c r="C192" s="1"/>
    </row>
    <row r="193" spans="1:3" x14ac:dyDescent="0.25">
      <c r="A193" s="1">
        <v>42736</v>
      </c>
      <c r="C193" s="1"/>
    </row>
    <row r="194" spans="1:3" x14ac:dyDescent="0.25">
      <c r="A194" s="1">
        <v>42793</v>
      </c>
      <c r="C194" s="1"/>
    </row>
    <row r="195" spans="1:3" x14ac:dyDescent="0.25">
      <c r="A195" s="1">
        <v>42794</v>
      </c>
      <c r="C195" s="1"/>
    </row>
    <row r="196" spans="1:3" x14ac:dyDescent="0.25">
      <c r="A196" s="1">
        <v>42839</v>
      </c>
      <c r="C196" s="1"/>
    </row>
    <row r="197" spans="1:3" x14ac:dyDescent="0.25">
      <c r="A197" s="1">
        <v>42846</v>
      </c>
      <c r="C197" s="1"/>
    </row>
    <row r="198" spans="1:3" x14ac:dyDescent="0.25">
      <c r="A198" s="1">
        <v>42856</v>
      </c>
      <c r="C198" s="1"/>
    </row>
    <row r="199" spans="1:3" x14ac:dyDescent="0.25">
      <c r="A199" s="1">
        <v>42901</v>
      </c>
      <c r="C199" s="1"/>
    </row>
    <row r="200" spans="1:3" x14ac:dyDescent="0.25">
      <c r="A200" s="1">
        <v>42985</v>
      </c>
      <c r="C200" s="1"/>
    </row>
    <row r="201" spans="1:3" x14ac:dyDescent="0.25">
      <c r="A201" s="1">
        <v>43020</v>
      </c>
      <c r="C201" s="1"/>
    </row>
    <row r="202" spans="1:3" x14ac:dyDescent="0.25">
      <c r="A202" s="1">
        <v>43041</v>
      </c>
      <c r="C202" s="1"/>
    </row>
    <row r="203" spans="1:3" x14ac:dyDescent="0.25">
      <c r="A203" s="1">
        <v>43054</v>
      </c>
      <c r="C203" s="1"/>
    </row>
    <row r="204" spans="1:3" x14ac:dyDescent="0.25">
      <c r="A204" s="1">
        <v>43094</v>
      </c>
      <c r="C204" s="1"/>
    </row>
    <row r="205" spans="1:3" x14ac:dyDescent="0.25">
      <c r="A205" s="1">
        <v>43101</v>
      </c>
      <c r="C205" s="1"/>
    </row>
    <row r="206" spans="1:3" x14ac:dyDescent="0.25">
      <c r="A206" s="1">
        <v>43143</v>
      </c>
      <c r="C206" s="1"/>
    </row>
    <row r="207" spans="1:3" x14ac:dyDescent="0.25">
      <c r="A207" s="1">
        <v>43144</v>
      </c>
      <c r="C207" s="1"/>
    </row>
    <row r="208" spans="1:3" x14ac:dyDescent="0.25">
      <c r="A208" s="1">
        <v>43189</v>
      </c>
      <c r="C208" s="1"/>
    </row>
    <row r="209" spans="1:3" x14ac:dyDescent="0.25">
      <c r="A209" s="1">
        <v>43211</v>
      </c>
      <c r="C209" s="1"/>
    </row>
    <row r="210" spans="1:3" x14ac:dyDescent="0.25">
      <c r="A210" s="1">
        <v>43221</v>
      </c>
      <c r="C210" s="1"/>
    </row>
    <row r="211" spans="1:3" x14ac:dyDescent="0.25">
      <c r="A211" s="1">
        <v>43251</v>
      </c>
      <c r="C211" s="1"/>
    </row>
    <row r="212" spans="1:3" x14ac:dyDescent="0.25">
      <c r="A212" s="1">
        <v>43350</v>
      </c>
      <c r="C212" s="1"/>
    </row>
    <row r="213" spans="1:3" x14ac:dyDescent="0.25">
      <c r="A213" s="1">
        <v>43385</v>
      </c>
      <c r="C213" s="1"/>
    </row>
    <row r="214" spans="1:3" x14ac:dyDescent="0.25">
      <c r="A214" s="1">
        <v>43406</v>
      </c>
      <c r="C214" s="1"/>
    </row>
    <row r="215" spans="1:3" x14ac:dyDescent="0.25">
      <c r="A215" s="1">
        <v>43419</v>
      </c>
      <c r="C215" s="1"/>
    </row>
    <row r="216" spans="1:3" x14ac:dyDescent="0.25">
      <c r="A216" s="1">
        <v>43459</v>
      </c>
      <c r="C216" s="1"/>
    </row>
    <row r="217" spans="1:3" x14ac:dyDescent="0.25">
      <c r="A217" s="1">
        <v>43466</v>
      </c>
      <c r="C217" s="1"/>
    </row>
    <row r="218" spans="1:3" x14ac:dyDescent="0.25">
      <c r="A218" s="1">
        <v>43528</v>
      </c>
      <c r="C218" s="1"/>
    </row>
    <row r="219" spans="1:3" x14ac:dyDescent="0.25">
      <c r="A219" s="1">
        <v>43529</v>
      </c>
      <c r="C219" s="1"/>
    </row>
    <row r="220" spans="1:3" x14ac:dyDescent="0.25">
      <c r="A220" s="1">
        <v>43574</v>
      </c>
      <c r="C220" s="1"/>
    </row>
    <row r="221" spans="1:3" x14ac:dyDescent="0.25">
      <c r="A221" s="1">
        <v>43576</v>
      </c>
      <c r="C221" s="1"/>
    </row>
    <row r="222" spans="1:3" x14ac:dyDescent="0.25">
      <c r="A222" s="1">
        <v>43586</v>
      </c>
      <c r="C222" s="1"/>
    </row>
    <row r="223" spans="1:3" x14ac:dyDescent="0.25">
      <c r="A223" s="1">
        <v>43636</v>
      </c>
      <c r="C223" s="1"/>
    </row>
    <row r="224" spans="1:3" x14ac:dyDescent="0.25">
      <c r="A224" s="1">
        <v>43715</v>
      </c>
      <c r="C224" s="1"/>
    </row>
    <row r="225" spans="1:3" x14ac:dyDescent="0.25">
      <c r="A225" s="1">
        <v>43750</v>
      </c>
      <c r="C225" s="1"/>
    </row>
    <row r="226" spans="1:3" x14ac:dyDescent="0.25">
      <c r="A226" s="1">
        <v>43771</v>
      </c>
      <c r="C226" s="1"/>
    </row>
    <row r="227" spans="1:3" x14ac:dyDescent="0.25">
      <c r="A227" s="1">
        <v>43784</v>
      </c>
      <c r="C227" s="1"/>
    </row>
    <row r="228" spans="1:3" x14ac:dyDescent="0.25">
      <c r="A228" s="1">
        <v>43824</v>
      </c>
      <c r="C228" s="1"/>
    </row>
    <row r="229" spans="1:3" x14ac:dyDescent="0.25">
      <c r="A229" s="1">
        <v>43831</v>
      </c>
      <c r="C229" s="1"/>
    </row>
    <row r="230" spans="1:3" x14ac:dyDescent="0.25">
      <c r="A230" s="1">
        <v>43885</v>
      </c>
      <c r="C230" s="1"/>
    </row>
    <row r="231" spans="1:3" x14ac:dyDescent="0.25">
      <c r="A231" s="1">
        <v>43886</v>
      </c>
      <c r="C231" s="1"/>
    </row>
    <row r="232" spans="1:3" x14ac:dyDescent="0.25">
      <c r="A232" s="1">
        <v>43931</v>
      </c>
      <c r="C232" s="1"/>
    </row>
    <row r="233" spans="1:3" x14ac:dyDescent="0.25">
      <c r="A233" s="1">
        <v>43942</v>
      </c>
      <c r="C233" s="1"/>
    </row>
    <row r="234" spans="1:3" x14ac:dyDescent="0.25">
      <c r="A234" s="1">
        <v>43952</v>
      </c>
      <c r="C234" s="1"/>
    </row>
    <row r="235" spans="1:3" x14ac:dyDescent="0.25">
      <c r="A235" s="1">
        <v>43993</v>
      </c>
      <c r="C235" s="1"/>
    </row>
    <row r="236" spans="1:3" x14ac:dyDescent="0.25">
      <c r="A236" s="1">
        <v>44081</v>
      </c>
      <c r="C236" s="1"/>
    </row>
    <row r="237" spans="1:3" x14ac:dyDescent="0.25">
      <c r="A237" s="1">
        <v>44116</v>
      </c>
      <c r="C237" s="1"/>
    </row>
    <row r="238" spans="1:3" x14ac:dyDescent="0.25">
      <c r="A238" s="1">
        <v>44137</v>
      </c>
      <c r="C238" s="1"/>
    </row>
    <row r="239" spans="1:3" x14ac:dyDescent="0.25">
      <c r="A239" s="1">
        <v>44150</v>
      </c>
      <c r="C239" s="1"/>
    </row>
    <row r="240" spans="1:3" x14ac:dyDescent="0.25">
      <c r="A240" s="1">
        <v>44190</v>
      </c>
      <c r="C240" s="1"/>
    </row>
    <row r="241" spans="1:3" x14ac:dyDescent="0.25">
      <c r="A241" s="1">
        <v>44197</v>
      </c>
      <c r="C241" s="1"/>
    </row>
    <row r="242" spans="1:3" x14ac:dyDescent="0.25">
      <c r="A242" s="1">
        <v>44242</v>
      </c>
      <c r="C242" s="1"/>
    </row>
    <row r="243" spans="1:3" x14ac:dyDescent="0.25">
      <c r="A243" s="1">
        <v>44243</v>
      </c>
      <c r="C243" s="1"/>
    </row>
    <row r="244" spans="1:3" x14ac:dyDescent="0.25">
      <c r="A244" s="1">
        <v>44288</v>
      </c>
      <c r="C244" s="1"/>
    </row>
    <row r="245" spans="1:3" x14ac:dyDescent="0.25">
      <c r="A245" s="1">
        <v>44307</v>
      </c>
      <c r="C245" s="1"/>
    </row>
    <row r="246" spans="1:3" x14ac:dyDescent="0.25">
      <c r="A246" s="1">
        <v>44317</v>
      </c>
      <c r="C246" s="1"/>
    </row>
    <row r="247" spans="1:3" x14ac:dyDescent="0.25">
      <c r="A247" s="1">
        <v>44350</v>
      </c>
      <c r="C247" s="1"/>
    </row>
    <row r="248" spans="1:3" x14ac:dyDescent="0.25">
      <c r="A248" s="1">
        <v>44446</v>
      </c>
      <c r="C248" s="1"/>
    </row>
    <row r="249" spans="1:3" x14ac:dyDescent="0.25">
      <c r="A249" s="1">
        <v>44481</v>
      </c>
      <c r="C249" s="1"/>
    </row>
    <row r="250" spans="1:3" x14ac:dyDescent="0.25">
      <c r="A250" s="1">
        <v>44502</v>
      </c>
      <c r="C250" s="1"/>
    </row>
    <row r="251" spans="1:3" x14ac:dyDescent="0.25">
      <c r="A251" s="1">
        <v>44515</v>
      </c>
      <c r="C251" s="1"/>
    </row>
    <row r="252" spans="1:3" x14ac:dyDescent="0.25">
      <c r="A252" s="1">
        <v>44555</v>
      </c>
      <c r="C252" s="1"/>
    </row>
    <row r="253" spans="1:3" x14ac:dyDescent="0.25">
      <c r="A253" s="1">
        <v>44562</v>
      </c>
      <c r="C253" s="1"/>
    </row>
    <row r="254" spans="1:3" x14ac:dyDescent="0.25">
      <c r="A254" s="1">
        <v>44620</v>
      </c>
      <c r="C254" s="1"/>
    </row>
    <row r="255" spans="1:3" x14ac:dyDescent="0.25">
      <c r="A255" s="1">
        <v>44621</v>
      </c>
      <c r="C255" s="1"/>
    </row>
    <row r="256" spans="1:3" x14ac:dyDescent="0.25">
      <c r="A256" s="1">
        <v>44666</v>
      </c>
      <c r="C256" s="1"/>
    </row>
    <row r="257" spans="1:3" x14ac:dyDescent="0.25">
      <c r="A257" s="1">
        <v>44672</v>
      </c>
      <c r="C257" s="1"/>
    </row>
    <row r="258" spans="1:3" x14ac:dyDescent="0.25">
      <c r="A258" s="1">
        <v>44682</v>
      </c>
      <c r="C258" s="1"/>
    </row>
    <row r="259" spans="1:3" x14ac:dyDescent="0.25">
      <c r="A259" s="1">
        <v>44728</v>
      </c>
      <c r="C259" s="1"/>
    </row>
    <row r="260" spans="1:3" x14ac:dyDescent="0.25">
      <c r="A260" s="1">
        <v>44811</v>
      </c>
      <c r="C260" s="1"/>
    </row>
    <row r="261" spans="1:3" x14ac:dyDescent="0.25">
      <c r="A261" s="1">
        <v>44846</v>
      </c>
      <c r="C261" s="1"/>
    </row>
    <row r="262" spans="1:3" x14ac:dyDescent="0.25">
      <c r="A262" s="1">
        <v>44867</v>
      </c>
      <c r="C262" s="1"/>
    </row>
    <row r="263" spans="1:3" x14ac:dyDescent="0.25">
      <c r="A263" s="1">
        <v>44880</v>
      </c>
      <c r="C263" s="1"/>
    </row>
    <row r="264" spans="1:3" x14ac:dyDescent="0.25">
      <c r="A264" s="1">
        <v>44920</v>
      </c>
      <c r="C264" s="1"/>
    </row>
    <row r="265" spans="1:3" x14ac:dyDescent="0.25">
      <c r="A265" s="1">
        <v>44927</v>
      </c>
      <c r="C265" s="1"/>
    </row>
    <row r="266" spans="1:3" x14ac:dyDescent="0.25">
      <c r="A266" s="1">
        <v>44977</v>
      </c>
      <c r="C266" s="1"/>
    </row>
    <row r="267" spans="1:3" x14ac:dyDescent="0.25">
      <c r="A267" s="1">
        <v>44978</v>
      </c>
      <c r="C267" s="1"/>
    </row>
    <row r="268" spans="1:3" x14ac:dyDescent="0.25">
      <c r="A268" s="1">
        <v>45023</v>
      </c>
      <c r="C268" s="1"/>
    </row>
    <row r="269" spans="1:3" x14ac:dyDescent="0.25">
      <c r="A269" s="1">
        <v>45037</v>
      </c>
      <c r="C269" s="1"/>
    </row>
    <row r="270" spans="1:3" x14ac:dyDescent="0.25">
      <c r="A270" s="1">
        <v>45047</v>
      </c>
      <c r="C270" s="1"/>
    </row>
    <row r="271" spans="1:3" x14ac:dyDescent="0.25">
      <c r="A271" s="1">
        <v>45085</v>
      </c>
      <c r="C271" s="1"/>
    </row>
    <row r="272" spans="1:3" x14ac:dyDescent="0.25">
      <c r="A272" s="1">
        <v>45176</v>
      </c>
      <c r="C272" s="1"/>
    </row>
    <row r="273" spans="1:3" x14ac:dyDescent="0.25">
      <c r="A273" s="1">
        <v>45211</v>
      </c>
      <c r="C273" s="1"/>
    </row>
    <row r="274" spans="1:3" x14ac:dyDescent="0.25">
      <c r="A274" s="1">
        <v>45232</v>
      </c>
      <c r="C274" s="1"/>
    </row>
    <row r="275" spans="1:3" x14ac:dyDescent="0.25">
      <c r="A275" s="1">
        <v>45245</v>
      </c>
      <c r="C275" s="1"/>
    </row>
    <row r="276" spans="1:3" x14ac:dyDescent="0.25">
      <c r="A276" s="1">
        <v>45285</v>
      </c>
      <c r="C276" s="1"/>
    </row>
    <row r="277" spans="1:3" x14ac:dyDescent="0.25">
      <c r="A277" s="1">
        <v>45292</v>
      </c>
      <c r="C277" s="1"/>
    </row>
    <row r="278" spans="1:3" x14ac:dyDescent="0.25">
      <c r="A278" s="1">
        <v>45334</v>
      </c>
      <c r="C278" s="1"/>
    </row>
    <row r="279" spans="1:3" x14ac:dyDescent="0.25">
      <c r="A279" s="1">
        <v>45335</v>
      </c>
      <c r="C279" s="1"/>
    </row>
    <row r="280" spans="1:3" x14ac:dyDescent="0.25">
      <c r="A280" s="1">
        <v>45380</v>
      </c>
      <c r="C280" s="1"/>
    </row>
    <row r="281" spans="1:3" x14ac:dyDescent="0.25">
      <c r="A281" s="1">
        <v>45403</v>
      </c>
      <c r="C281" s="1"/>
    </row>
    <row r="282" spans="1:3" x14ac:dyDescent="0.25">
      <c r="A282" s="1">
        <v>45413</v>
      </c>
      <c r="C282" s="1"/>
    </row>
    <row r="283" spans="1:3" x14ac:dyDescent="0.25">
      <c r="A283" s="1">
        <v>45442</v>
      </c>
      <c r="C283" s="1"/>
    </row>
    <row r="284" spans="1:3" x14ac:dyDescent="0.25">
      <c r="A284" s="1">
        <v>45542</v>
      </c>
      <c r="C284" s="1"/>
    </row>
    <row r="285" spans="1:3" x14ac:dyDescent="0.25">
      <c r="A285" s="1">
        <v>45577</v>
      </c>
      <c r="C285" s="1"/>
    </row>
    <row r="286" spans="1:3" x14ac:dyDescent="0.25">
      <c r="A286" s="1">
        <v>45598</v>
      </c>
      <c r="C286" s="1"/>
    </row>
    <row r="287" spans="1:3" x14ac:dyDescent="0.25">
      <c r="A287" s="1">
        <v>45611</v>
      </c>
      <c r="C287" s="1"/>
    </row>
    <row r="288" spans="1:3" x14ac:dyDescent="0.25">
      <c r="A288" s="1">
        <v>45651</v>
      </c>
      <c r="C288" s="1"/>
    </row>
    <row r="289" spans="1:3" x14ac:dyDescent="0.25">
      <c r="A289" s="1">
        <v>45658</v>
      </c>
      <c r="C289" s="1"/>
    </row>
    <row r="290" spans="1:3" x14ac:dyDescent="0.25">
      <c r="A290" s="1">
        <v>45719</v>
      </c>
      <c r="C290" s="1"/>
    </row>
    <row r="291" spans="1:3" x14ac:dyDescent="0.25">
      <c r="A291" s="1">
        <v>45720</v>
      </c>
      <c r="C291" s="1"/>
    </row>
    <row r="292" spans="1:3" x14ac:dyDescent="0.25">
      <c r="A292" s="1">
        <v>45765</v>
      </c>
      <c r="C292" s="1"/>
    </row>
    <row r="293" spans="1:3" x14ac:dyDescent="0.25">
      <c r="A293" s="1">
        <v>45768</v>
      </c>
      <c r="C293" s="1"/>
    </row>
    <row r="294" spans="1:3" x14ac:dyDescent="0.25">
      <c r="A294" s="1">
        <v>45778</v>
      </c>
      <c r="C294" s="1"/>
    </row>
    <row r="295" spans="1:3" x14ac:dyDescent="0.25">
      <c r="A295" s="1">
        <v>45827</v>
      </c>
      <c r="C295" s="1"/>
    </row>
    <row r="296" spans="1:3" x14ac:dyDescent="0.25">
      <c r="A296" s="1">
        <v>45907</v>
      </c>
      <c r="C296" s="1"/>
    </row>
    <row r="297" spans="1:3" x14ac:dyDescent="0.25">
      <c r="A297" s="1">
        <v>45942</v>
      </c>
      <c r="C297" s="1"/>
    </row>
    <row r="298" spans="1:3" x14ac:dyDescent="0.25">
      <c r="A298" s="1">
        <v>45963</v>
      </c>
      <c r="C298" s="1"/>
    </row>
    <row r="299" spans="1:3" x14ac:dyDescent="0.25">
      <c r="A299" s="1">
        <v>45976</v>
      </c>
      <c r="C299" s="1"/>
    </row>
    <row r="300" spans="1:3" x14ac:dyDescent="0.25">
      <c r="A300" s="1">
        <v>46016</v>
      </c>
      <c r="C300" s="1"/>
    </row>
    <row r="301" spans="1:3" x14ac:dyDescent="0.25">
      <c r="A301" s="1">
        <v>46023</v>
      </c>
      <c r="C301" s="1"/>
    </row>
    <row r="302" spans="1:3" x14ac:dyDescent="0.25">
      <c r="A302" s="1">
        <v>46069</v>
      </c>
      <c r="C302" s="1"/>
    </row>
    <row r="303" spans="1:3" x14ac:dyDescent="0.25">
      <c r="A303" s="1">
        <v>46070</v>
      </c>
      <c r="C303" s="1"/>
    </row>
    <row r="304" spans="1:3" x14ac:dyDescent="0.25">
      <c r="A304" s="1">
        <v>46115</v>
      </c>
      <c r="C304" s="1"/>
    </row>
    <row r="305" spans="1:3" x14ac:dyDescent="0.25">
      <c r="A305" s="1">
        <v>46133</v>
      </c>
      <c r="C305" s="1"/>
    </row>
    <row r="306" spans="1:3" x14ac:dyDescent="0.25">
      <c r="A306" s="1">
        <v>46143</v>
      </c>
      <c r="C306" s="1"/>
    </row>
    <row r="307" spans="1:3" x14ac:dyDescent="0.25">
      <c r="A307" s="1">
        <v>46177</v>
      </c>
      <c r="C307" s="1"/>
    </row>
    <row r="308" spans="1:3" x14ac:dyDescent="0.25">
      <c r="A308" s="1">
        <v>46272</v>
      </c>
      <c r="C308" s="1"/>
    </row>
    <row r="309" spans="1:3" x14ac:dyDescent="0.25">
      <c r="A309" s="1">
        <v>46307</v>
      </c>
      <c r="C309" s="1"/>
    </row>
    <row r="310" spans="1:3" x14ac:dyDescent="0.25">
      <c r="A310" s="1">
        <v>46328</v>
      </c>
      <c r="C310" s="1"/>
    </row>
    <row r="311" spans="1:3" x14ac:dyDescent="0.25">
      <c r="A311" s="1">
        <v>46341</v>
      </c>
      <c r="C311" s="1"/>
    </row>
    <row r="312" spans="1:3" x14ac:dyDescent="0.25">
      <c r="A312" s="1">
        <v>46381</v>
      </c>
      <c r="C312" s="1"/>
    </row>
    <row r="313" spans="1:3" x14ac:dyDescent="0.25">
      <c r="A313" s="1">
        <v>46388</v>
      </c>
      <c r="C313" s="1"/>
    </row>
    <row r="314" spans="1:3" x14ac:dyDescent="0.25">
      <c r="A314" s="1">
        <v>46426</v>
      </c>
      <c r="C314" s="1"/>
    </row>
    <row r="315" spans="1:3" x14ac:dyDescent="0.25">
      <c r="A315" s="1">
        <v>46427</v>
      </c>
      <c r="C315" s="1"/>
    </row>
    <row r="316" spans="1:3" x14ac:dyDescent="0.25">
      <c r="A316" s="1">
        <v>46472</v>
      </c>
      <c r="C316" s="1"/>
    </row>
    <row r="317" spans="1:3" x14ac:dyDescent="0.25">
      <c r="A317" s="1">
        <v>46498</v>
      </c>
      <c r="C317" s="1"/>
    </row>
    <row r="318" spans="1:3" x14ac:dyDescent="0.25">
      <c r="A318" s="1">
        <v>46508</v>
      </c>
      <c r="C318" s="1"/>
    </row>
    <row r="319" spans="1:3" x14ac:dyDescent="0.25">
      <c r="A319" s="1">
        <v>46534</v>
      </c>
      <c r="C319" s="1"/>
    </row>
    <row r="320" spans="1:3" x14ac:dyDescent="0.25">
      <c r="A320" s="1">
        <v>46637</v>
      </c>
      <c r="C320" s="1"/>
    </row>
    <row r="321" spans="1:3" x14ac:dyDescent="0.25">
      <c r="A321" s="1">
        <v>46672</v>
      </c>
      <c r="C321" s="1"/>
    </row>
    <row r="322" spans="1:3" x14ac:dyDescent="0.25">
      <c r="A322" s="1">
        <v>46693</v>
      </c>
      <c r="C322" s="1"/>
    </row>
    <row r="323" spans="1:3" x14ac:dyDescent="0.25">
      <c r="A323" s="1">
        <v>46706</v>
      </c>
      <c r="C323" s="1"/>
    </row>
    <row r="324" spans="1:3" x14ac:dyDescent="0.25">
      <c r="A324" s="1">
        <v>46746</v>
      </c>
      <c r="C324" s="1"/>
    </row>
    <row r="325" spans="1:3" x14ac:dyDescent="0.25">
      <c r="A325" s="1">
        <v>46753</v>
      </c>
      <c r="C325" s="1"/>
    </row>
    <row r="326" spans="1:3" x14ac:dyDescent="0.25">
      <c r="A326" s="1">
        <v>46811</v>
      </c>
      <c r="C326" s="1"/>
    </row>
    <row r="327" spans="1:3" x14ac:dyDescent="0.25">
      <c r="A327" s="1">
        <v>46812</v>
      </c>
      <c r="C327" s="1"/>
    </row>
    <row r="328" spans="1:3" x14ac:dyDescent="0.25">
      <c r="A328" s="1">
        <v>46857</v>
      </c>
      <c r="C328" s="1"/>
    </row>
    <row r="329" spans="1:3" x14ac:dyDescent="0.25">
      <c r="A329" s="1">
        <v>46864</v>
      </c>
      <c r="C329" s="1"/>
    </row>
    <row r="330" spans="1:3" x14ac:dyDescent="0.25">
      <c r="A330" s="1">
        <v>46874</v>
      </c>
      <c r="C330" s="1"/>
    </row>
    <row r="331" spans="1:3" x14ac:dyDescent="0.25">
      <c r="A331" s="1">
        <v>46919</v>
      </c>
      <c r="C331" s="1"/>
    </row>
    <row r="332" spans="1:3" x14ac:dyDescent="0.25">
      <c r="A332" s="1">
        <v>47003</v>
      </c>
      <c r="C332" s="1"/>
    </row>
    <row r="333" spans="1:3" x14ac:dyDescent="0.25">
      <c r="A333" s="1">
        <v>47038</v>
      </c>
      <c r="C333" s="1"/>
    </row>
    <row r="334" spans="1:3" x14ac:dyDescent="0.25">
      <c r="A334" s="1">
        <v>47059</v>
      </c>
      <c r="C334" s="1"/>
    </row>
    <row r="335" spans="1:3" x14ac:dyDescent="0.25">
      <c r="A335" s="1">
        <v>47072</v>
      </c>
      <c r="C335" s="1"/>
    </row>
    <row r="336" spans="1:3" x14ac:dyDescent="0.25">
      <c r="A336" s="1">
        <v>47112</v>
      </c>
      <c r="C336" s="1"/>
    </row>
    <row r="337" spans="1:3" x14ac:dyDescent="0.25">
      <c r="A337" s="1">
        <v>47119</v>
      </c>
      <c r="C337" s="1"/>
    </row>
    <row r="338" spans="1:3" x14ac:dyDescent="0.25">
      <c r="A338" s="1">
        <v>47161</v>
      </c>
      <c r="C338" s="1"/>
    </row>
    <row r="339" spans="1:3" x14ac:dyDescent="0.25">
      <c r="A339" s="1">
        <v>47162</v>
      </c>
      <c r="C339" s="1"/>
    </row>
    <row r="340" spans="1:3" x14ac:dyDescent="0.25">
      <c r="A340" s="1">
        <v>47207</v>
      </c>
      <c r="C340" s="1"/>
    </row>
    <row r="341" spans="1:3" x14ac:dyDescent="0.25">
      <c r="A341" s="1">
        <v>47229</v>
      </c>
      <c r="C341" s="1"/>
    </row>
    <row r="342" spans="1:3" x14ac:dyDescent="0.25">
      <c r="A342" s="1">
        <v>47239</v>
      </c>
      <c r="C342" s="1"/>
    </row>
    <row r="343" spans="1:3" x14ac:dyDescent="0.25">
      <c r="A343" s="1">
        <v>47269</v>
      </c>
      <c r="C343" s="1"/>
    </row>
    <row r="344" spans="1:3" x14ac:dyDescent="0.25">
      <c r="A344" s="1">
        <v>47368</v>
      </c>
      <c r="C344" s="1"/>
    </row>
    <row r="345" spans="1:3" x14ac:dyDescent="0.25">
      <c r="A345" s="1">
        <v>47403</v>
      </c>
      <c r="C345" s="1"/>
    </row>
    <row r="346" spans="1:3" x14ac:dyDescent="0.25">
      <c r="A346" s="1">
        <v>47424</v>
      </c>
      <c r="C346" s="1"/>
    </row>
    <row r="347" spans="1:3" x14ac:dyDescent="0.25">
      <c r="A347" s="1">
        <v>47437</v>
      </c>
      <c r="C347" s="1"/>
    </row>
    <row r="348" spans="1:3" x14ac:dyDescent="0.25">
      <c r="A348" s="1">
        <v>47477</v>
      </c>
      <c r="C348" s="1"/>
    </row>
    <row r="349" spans="1:3" x14ac:dyDescent="0.25">
      <c r="A349" s="1">
        <v>47484</v>
      </c>
      <c r="C349" s="1"/>
    </row>
    <row r="350" spans="1:3" x14ac:dyDescent="0.25">
      <c r="A350" s="1">
        <v>47546</v>
      </c>
      <c r="C350" s="1"/>
    </row>
    <row r="351" spans="1:3" x14ac:dyDescent="0.25">
      <c r="A351" s="1">
        <v>47547</v>
      </c>
      <c r="C351" s="1"/>
    </row>
    <row r="352" spans="1:3" x14ac:dyDescent="0.25">
      <c r="A352" s="1">
        <v>47592</v>
      </c>
      <c r="C352" s="1"/>
    </row>
    <row r="353" spans="1:3" x14ac:dyDescent="0.25">
      <c r="A353" s="1">
        <v>47594</v>
      </c>
      <c r="C353" s="1"/>
    </row>
    <row r="354" spans="1:3" x14ac:dyDescent="0.25">
      <c r="A354" s="1">
        <v>47604</v>
      </c>
      <c r="C354" s="1"/>
    </row>
    <row r="355" spans="1:3" x14ac:dyDescent="0.25">
      <c r="A355" s="1">
        <v>47654</v>
      </c>
      <c r="C355" s="1"/>
    </row>
    <row r="356" spans="1:3" x14ac:dyDescent="0.25">
      <c r="A356" s="1">
        <v>47733</v>
      </c>
      <c r="C356" s="1"/>
    </row>
    <row r="357" spans="1:3" x14ac:dyDescent="0.25">
      <c r="A357" s="1">
        <v>47768</v>
      </c>
      <c r="C357" s="1"/>
    </row>
    <row r="358" spans="1:3" x14ac:dyDescent="0.25">
      <c r="A358" s="1">
        <v>47789</v>
      </c>
      <c r="C358" s="1"/>
    </row>
    <row r="359" spans="1:3" x14ac:dyDescent="0.25">
      <c r="A359" s="1">
        <v>47802</v>
      </c>
      <c r="C359" s="1"/>
    </row>
    <row r="360" spans="1:3" x14ac:dyDescent="0.25">
      <c r="A360" s="1">
        <v>47842</v>
      </c>
      <c r="C360" s="1"/>
    </row>
    <row r="361" spans="1:3" x14ac:dyDescent="0.25">
      <c r="A361" s="1">
        <v>47849</v>
      </c>
      <c r="C361" s="1"/>
    </row>
    <row r="362" spans="1:3" x14ac:dyDescent="0.25">
      <c r="A362" s="1">
        <v>47903</v>
      </c>
      <c r="C362" s="1"/>
    </row>
    <row r="363" spans="1:3" x14ac:dyDescent="0.25">
      <c r="A363" s="1">
        <v>47904</v>
      </c>
      <c r="C363" s="1"/>
    </row>
    <row r="364" spans="1:3" x14ac:dyDescent="0.25">
      <c r="A364" s="1">
        <v>47949</v>
      </c>
      <c r="C364" s="1"/>
    </row>
    <row r="365" spans="1:3" x14ac:dyDescent="0.25">
      <c r="A365" s="1">
        <v>47959</v>
      </c>
      <c r="C365" s="1"/>
    </row>
    <row r="366" spans="1:3" x14ac:dyDescent="0.25">
      <c r="A366" s="1">
        <v>47969</v>
      </c>
      <c r="C366" s="1"/>
    </row>
    <row r="367" spans="1:3" x14ac:dyDescent="0.25">
      <c r="A367" s="1">
        <v>48011</v>
      </c>
      <c r="C367" s="1"/>
    </row>
    <row r="368" spans="1:3" x14ac:dyDescent="0.25">
      <c r="A368" s="1">
        <v>48098</v>
      </c>
      <c r="C368" s="1"/>
    </row>
    <row r="369" spans="1:3" x14ac:dyDescent="0.25">
      <c r="A369" s="1">
        <v>48133</v>
      </c>
      <c r="C369" s="1"/>
    </row>
    <row r="370" spans="1:3" x14ac:dyDescent="0.25">
      <c r="A370" s="1">
        <v>48154</v>
      </c>
      <c r="C370" s="1"/>
    </row>
    <row r="371" spans="1:3" x14ac:dyDescent="0.25">
      <c r="A371" s="1">
        <v>48167</v>
      </c>
      <c r="C371" s="1"/>
    </row>
    <row r="372" spans="1:3" x14ac:dyDescent="0.25">
      <c r="A372" s="1">
        <v>48207</v>
      </c>
      <c r="C372" s="1"/>
    </row>
    <row r="373" spans="1:3" x14ac:dyDescent="0.25">
      <c r="A373" s="1">
        <v>48214</v>
      </c>
      <c r="C373" s="1"/>
    </row>
    <row r="374" spans="1:3" x14ac:dyDescent="0.25">
      <c r="A374" s="1">
        <v>48253</v>
      </c>
      <c r="C374" s="1"/>
    </row>
    <row r="375" spans="1:3" x14ac:dyDescent="0.25">
      <c r="A375" s="1">
        <v>48254</v>
      </c>
      <c r="C375" s="1"/>
    </row>
    <row r="376" spans="1:3" x14ac:dyDescent="0.25">
      <c r="A376" s="1">
        <v>48299</v>
      </c>
      <c r="C376" s="1"/>
    </row>
    <row r="377" spans="1:3" x14ac:dyDescent="0.25">
      <c r="A377" s="1">
        <v>48325</v>
      </c>
      <c r="C377" s="1"/>
    </row>
    <row r="378" spans="1:3" x14ac:dyDescent="0.25">
      <c r="A378" s="1">
        <v>48335</v>
      </c>
      <c r="C378" s="1"/>
    </row>
    <row r="379" spans="1:3" x14ac:dyDescent="0.25">
      <c r="A379" s="1">
        <v>48361</v>
      </c>
      <c r="C379" s="1"/>
    </row>
    <row r="380" spans="1:3" x14ac:dyDescent="0.25">
      <c r="A380" s="1">
        <v>48464</v>
      </c>
      <c r="C380" s="1"/>
    </row>
    <row r="381" spans="1:3" x14ac:dyDescent="0.25">
      <c r="A381" s="1">
        <v>48499</v>
      </c>
      <c r="C381" s="1"/>
    </row>
    <row r="382" spans="1:3" x14ac:dyDescent="0.25">
      <c r="A382" s="1">
        <v>48520</v>
      </c>
      <c r="C382" s="1"/>
    </row>
    <row r="383" spans="1:3" x14ac:dyDescent="0.25">
      <c r="A383" s="1">
        <v>48533</v>
      </c>
      <c r="C383" s="1"/>
    </row>
    <row r="384" spans="1:3" x14ac:dyDescent="0.25">
      <c r="A384" s="1">
        <v>48573</v>
      </c>
      <c r="C384" s="1"/>
    </row>
    <row r="385" spans="1:3" x14ac:dyDescent="0.25">
      <c r="A385" s="1">
        <v>48580</v>
      </c>
      <c r="C385" s="1"/>
    </row>
    <row r="386" spans="1:3" x14ac:dyDescent="0.25">
      <c r="A386" s="1">
        <v>48638</v>
      </c>
      <c r="C386" s="1"/>
    </row>
    <row r="387" spans="1:3" x14ac:dyDescent="0.25">
      <c r="A387" s="1">
        <v>48639</v>
      </c>
      <c r="C387" s="1"/>
    </row>
    <row r="388" spans="1:3" x14ac:dyDescent="0.25">
      <c r="A388" s="1">
        <v>48684</v>
      </c>
      <c r="C388" s="1"/>
    </row>
    <row r="389" spans="1:3" x14ac:dyDescent="0.25">
      <c r="A389" s="1">
        <v>48690</v>
      </c>
      <c r="C389" s="1"/>
    </row>
    <row r="390" spans="1:3" x14ac:dyDescent="0.25">
      <c r="A390" s="1">
        <v>48700</v>
      </c>
      <c r="C390" s="1"/>
    </row>
    <row r="391" spans="1:3" x14ac:dyDescent="0.25">
      <c r="A391" s="1">
        <v>48746</v>
      </c>
      <c r="C391" s="1"/>
    </row>
    <row r="392" spans="1:3" x14ac:dyDescent="0.25">
      <c r="A392" s="1">
        <v>48829</v>
      </c>
      <c r="C392" s="1"/>
    </row>
    <row r="393" spans="1:3" x14ac:dyDescent="0.25">
      <c r="A393" s="1">
        <v>48864</v>
      </c>
      <c r="C393" s="1"/>
    </row>
    <row r="394" spans="1:3" x14ac:dyDescent="0.25">
      <c r="A394" s="1">
        <v>48885</v>
      </c>
      <c r="C394" s="1"/>
    </row>
    <row r="395" spans="1:3" x14ac:dyDescent="0.25">
      <c r="A395" s="1">
        <v>48898</v>
      </c>
      <c r="C395" s="1"/>
    </row>
    <row r="396" spans="1:3" x14ac:dyDescent="0.25">
      <c r="A396" s="1">
        <v>48938</v>
      </c>
      <c r="C396" s="1"/>
    </row>
    <row r="397" spans="1:3" x14ac:dyDescent="0.25">
      <c r="A397" s="1">
        <v>48945</v>
      </c>
      <c r="C397" s="1"/>
    </row>
    <row r="398" spans="1:3" x14ac:dyDescent="0.25">
      <c r="A398" s="1">
        <v>48995</v>
      </c>
      <c r="C398" s="1"/>
    </row>
    <row r="399" spans="1:3" x14ac:dyDescent="0.25">
      <c r="A399" s="1">
        <v>48996</v>
      </c>
      <c r="C399" s="1"/>
    </row>
    <row r="400" spans="1:3" x14ac:dyDescent="0.25">
      <c r="A400" s="1">
        <v>49041</v>
      </c>
      <c r="C400" s="1"/>
    </row>
    <row r="401" spans="1:3" x14ac:dyDescent="0.25">
      <c r="A401" s="1">
        <v>49055</v>
      </c>
      <c r="C401" s="1"/>
    </row>
    <row r="402" spans="1:3" x14ac:dyDescent="0.25">
      <c r="A402" s="1">
        <v>49065</v>
      </c>
      <c r="C402" s="1"/>
    </row>
    <row r="403" spans="1:3" x14ac:dyDescent="0.25">
      <c r="A403" s="1">
        <v>49103</v>
      </c>
      <c r="C403" s="1"/>
    </row>
    <row r="404" spans="1:3" x14ac:dyDescent="0.25">
      <c r="A404" s="1">
        <v>49194</v>
      </c>
      <c r="C404" s="1"/>
    </row>
    <row r="405" spans="1:3" x14ac:dyDescent="0.25">
      <c r="A405" s="1">
        <v>49229</v>
      </c>
      <c r="C405" s="1"/>
    </row>
    <row r="406" spans="1:3" x14ac:dyDescent="0.25">
      <c r="A406" s="1">
        <v>49250</v>
      </c>
      <c r="C406" s="1"/>
    </row>
    <row r="407" spans="1:3" x14ac:dyDescent="0.25">
      <c r="A407" s="1">
        <v>49263</v>
      </c>
      <c r="C407" s="1"/>
    </row>
    <row r="408" spans="1:3" x14ac:dyDescent="0.25">
      <c r="A408" s="1">
        <v>49303</v>
      </c>
      <c r="C408" s="1"/>
    </row>
    <row r="409" spans="1:3" x14ac:dyDescent="0.25">
      <c r="A409" s="1">
        <v>49310</v>
      </c>
      <c r="C409" s="1"/>
    </row>
    <row r="410" spans="1:3" x14ac:dyDescent="0.25">
      <c r="A410" s="1">
        <v>49345</v>
      </c>
      <c r="C410" s="1"/>
    </row>
    <row r="411" spans="1:3" x14ac:dyDescent="0.25">
      <c r="A411" s="1">
        <v>49346</v>
      </c>
      <c r="C411" s="1"/>
    </row>
    <row r="412" spans="1:3" x14ac:dyDescent="0.25">
      <c r="A412" s="1">
        <v>49391</v>
      </c>
      <c r="C412" s="1"/>
    </row>
    <row r="413" spans="1:3" x14ac:dyDescent="0.25">
      <c r="A413" s="1">
        <v>49420</v>
      </c>
      <c r="C413" s="1"/>
    </row>
    <row r="414" spans="1:3" x14ac:dyDescent="0.25">
      <c r="A414" s="1">
        <v>49430</v>
      </c>
      <c r="C414" s="1"/>
    </row>
    <row r="415" spans="1:3" x14ac:dyDescent="0.25">
      <c r="A415" s="1">
        <v>49453</v>
      </c>
      <c r="C415" s="1"/>
    </row>
    <row r="416" spans="1:3" x14ac:dyDescent="0.25">
      <c r="A416" s="1">
        <v>49559</v>
      </c>
      <c r="C416" s="1"/>
    </row>
    <row r="417" spans="1:3" x14ac:dyDescent="0.25">
      <c r="A417" s="1">
        <v>49594</v>
      </c>
      <c r="C417" s="1"/>
    </row>
    <row r="418" spans="1:3" x14ac:dyDescent="0.25">
      <c r="A418" s="1">
        <v>49615</v>
      </c>
      <c r="C418" s="1"/>
    </row>
    <row r="419" spans="1:3" x14ac:dyDescent="0.25">
      <c r="A419" s="1">
        <v>49628</v>
      </c>
      <c r="C419" s="1"/>
    </row>
    <row r="420" spans="1:3" x14ac:dyDescent="0.25">
      <c r="A420" s="1">
        <v>49668</v>
      </c>
      <c r="C420" s="1"/>
    </row>
    <row r="421" spans="1:3" x14ac:dyDescent="0.25">
      <c r="A421" s="1">
        <v>49675</v>
      </c>
      <c r="C421" s="1"/>
    </row>
    <row r="422" spans="1:3" x14ac:dyDescent="0.25">
      <c r="A422" s="1">
        <v>49730</v>
      </c>
      <c r="C422" s="1"/>
    </row>
    <row r="423" spans="1:3" x14ac:dyDescent="0.25">
      <c r="A423" s="1">
        <v>49731</v>
      </c>
      <c r="C423" s="1"/>
    </row>
    <row r="424" spans="1:3" x14ac:dyDescent="0.25">
      <c r="A424" s="1">
        <v>49776</v>
      </c>
      <c r="C424" s="1"/>
    </row>
    <row r="425" spans="1:3" x14ac:dyDescent="0.25">
      <c r="A425" s="1">
        <v>49786</v>
      </c>
      <c r="C425" s="1"/>
    </row>
    <row r="426" spans="1:3" x14ac:dyDescent="0.25">
      <c r="A426" s="1">
        <v>49796</v>
      </c>
      <c r="C426" s="1"/>
    </row>
    <row r="427" spans="1:3" x14ac:dyDescent="0.25">
      <c r="A427" s="1">
        <v>49838</v>
      </c>
      <c r="C427" s="1"/>
    </row>
    <row r="428" spans="1:3" x14ac:dyDescent="0.25">
      <c r="A428" s="1">
        <v>49925</v>
      </c>
      <c r="C428" s="1"/>
    </row>
    <row r="429" spans="1:3" x14ac:dyDescent="0.25">
      <c r="A429" s="1">
        <v>49960</v>
      </c>
      <c r="C429" s="1"/>
    </row>
    <row r="430" spans="1:3" x14ac:dyDescent="0.25">
      <c r="A430" s="1">
        <v>49981</v>
      </c>
      <c r="C430" s="1"/>
    </row>
    <row r="431" spans="1:3" x14ac:dyDescent="0.25">
      <c r="A431" s="1">
        <v>49994</v>
      </c>
      <c r="C431" s="1"/>
    </row>
    <row r="432" spans="1:3" x14ac:dyDescent="0.25">
      <c r="A432" s="1">
        <v>50034</v>
      </c>
      <c r="C432" s="1"/>
    </row>
    <row r="433" spans="1:3" x14ac:dyDescent="0.25">
      <c r="A433" s="1">
        <v>50041</v>
      </c>
      <c r="C433" s="1"/>
    </row>
    <row r="434" spans="1:3" x14ac:dyDescent="0.25">
      <c r="A434" s="1">
        <v>50087</v>
      </c>
      <c r="C434" s="1"/>
    </row>
    <row r="435" spans="1:3" x14ac:dyDescent="0.25">
      <c r="A435" s="1">
        <v>50088</v>
      </c>
      <c r="C435" s="1"/>
    </row>
    <row r="436" spans="1:3" x14ac:dyDescent="0.25">
      <c r="A436" s="1">
        <v>50133</v>
      </c>
      <c r="C436" s="1"/>
    </row>
    <row r="437" spans="1:3" x14ac:dyDescent="0.25">
      <c r="A437" s="1">
        <v>50151</v>
      </c>
      <c r="C437" s="1"/>
    </row>
    <row r="438" spans="1:3" x14ac:dyDescent="0.25">
      <c r="A438" s="1">
        <v>50161</v>
      </c>
      <c r="C438" s="1"/>
    </row>
    <row r="439" spans="1:3" x14ac:dyDescent="0.25">
      <c r="A439" s="1">
        <v>50195</v>
      </c>
      <c r="C439" s="1"/>
    </row>
    <row r="440" spans="1:3" x14ac:dyDescent="0.25">
      <c r="A440" s="1">
        <v>50290</v>
      </c>
      <c r="C440" s="1"/>
    </row>
    <row r="441" spans="1:3" x14ac:dyDescent="0.25">
      <c r="A441" s="1">
        <v>50325</v>
      </c>
      <c r="C441" s="1"/>
    </row>
    <row r="442" spans="1:3" x14ac:dyDescent="0.25">
      <c r="A442" s="1">
        <v>50346</v>
      </c>
      <c r="C442" s="1"/>
    </row>
    <row r="443" spans="1:3" x14ac:dyDescent="0.25">
      <c r="A443" s="1">
        <v>50359</v>
      </c>
      <c r="C443" s="1"/>
    </row>
    <row r="444" spans="1:3" x14ac:dyDescent="0.25">
      <c r="A444" s="1">
        <v>50399</v>
      </c>
      <c r="C444" s="1"/>
    </row>
    <row r="445" spans="1:3" x14ac:dyDescent="0.25">
      <c r="A445" s="1">
        <v>50406</v>
      </c>
      <c r="C445" s="1"/>
    </row>
    <row r="446" spans="1:3" x14ac:dyDescent="0.25">
      <c r="A446" s="1">
        <v>50472</v>
      </c>
      <c r="C446" s="1"/>
    </row>
    <row r="447" spans="1:3" x14ac:dyDescent="0.25">
      <c r="A447" s="1">
        <v>50473</v>
      </c>
      <c r="C447" s="1"/>
    </row>
    <row r="448" spans="1:3" x14ac:dyDescent="0.25">
      <c r="A448" s="1">
        <v>50516</v>
      </c>
      <c r="C448" s="1"/>
    </row>
    <row r="449" spans="1:3" x14ac:dyDescent="0.25">
      <c r="A449" s="1">
        <v>50518</v>
      </c>
      <c r="C449" s="1"/>
    </row>
    <row r="450" spans="1:3" x14ac:dyDescent="0.25">
      <c r="A450" s="1">
        <v>50526</v>
      </c>
      <c r="C450" s="1"/>
    </row>
    <row r="451" spans="1:3" x14ac:dyDescent="0.25">
      <c r="A451" s="1">
        <v>50580</v>
      </c>
      <c r="C451" s="1"/>
    </row>
    <row r="452" spans="1:3" x14ac:dyDescent="0.25">
      <c r="A452" s="1">
        <v>50655</v>
      </c>
      <c r="C452" s="1"/>
    </row>
    <row r="453" spans="1:3" x14ac:dyDescent="0.25">
      <c r="A453" s="1">
        <v>50690</v>
      </c>
      <c r="C453" s="1"/>
    </row>
    <row r="454" spans="1:3" x14ac:dyDescent="0.25">
      <c r="A454" s="1">
        <v>50711</v>
      </c>
      <c r="C454" s="1"/>
    </row>
    <row r="455" spans="1:3" x14ac:dyDescent="0.25">
      <c r="A455" s="1">
        <v>50724</v>
      </c>
      <c r="C455" s="1"/>
    </row>
    <row r="456" spans="1:3" x14ac:dyDescent="0.25">
      <c r="A456" s="1">
        <v>50764</v>
      </c>
      <c r="C456" s="1"/>
    </row>
    <row r="457" spans="1:3" x14ac:dyDescent="0.25">
      <c r="A457" s="1">
        <v>50771</v>
      </c>
      <c r="C457" s="1"/>
    </row>
    <row r="458" spans="1:3" x14ac:dyDescent="0.25">
      <c r="A458" s="1">
        <v>50822</v>
      </c>
      <c r="C458" s="1"/>
    </row>
    <row r="459" spans="1:3" x14ac:dyDescent="0.25">
      <c r="A459" s="1">
        <v>50823</v>
      </c>
      <c r="C459" s="1"/>
    </row>
    <row r="460" spans="1:3" x14ac:dyDescent="0.25">
      <c r="A460" s="1">
        <v>50868</v>
      </c>
      <c r="C460" s="1"/>
    </row>
    <row r="461" spans="1:3" x14ac:dyDescent="0.25">
      <c r="A461" s="1">
        <v>50881</v>
      </c>
      <c r="C461" s="1"/>
    </row>
    <row r="462" spans="1:3" x14ac:dyDescent="0.25">
      <c r="A462" s="1">
        <v>50891</v>
      </c>
      <c r="C462" s="1"/>
    </row>
    <row r="463" spans="1:3" x14ac:dyDescent="0.25">
      <c r="A463" s="1">
        <v>50930</v>
      </c>
      <c r="C463" s="1"/>
    </row>
    <row r="464" spans="1:3" x14ac:dyDescent="0.25">
      <c r="A464" s="1">
        <v>51020</v>
      </c>
      <c r="C464" s="1"/>
    </row>
    <row r="465" spans="1:3" x14ac:dyDescent="0.25">
      <c r="A465" s="1">
        <v>51055</v>
      </c>
      <c r="C465" s="1"/>
    </row>
    <row r="466" spans="1:3" x14ac:dyDescent="0.25">
      <c r="A466" s="1">
        <v>51076</v>
      </c>
      <c r="C466" s="1"/>
    </row>
    <row r="467" spans="1:3" x14ac:dyDescent="0.25">
      <c r="A467" s="1">
        <v>51089</v>
      </c>
      <c r="C467" s="1"/>
    </row>
    <row r="468" spans="1:3" x14ac:dyDescent="0.25">
      <c r="A468" s="1">
        <v>51129</v>
      </c>
      <c r="C468" s="1"/>
    </row>
    <row r="469" spans="1:3" x14ac:dyDescent="0.25">
      <c r="A469" s="1">
        <v>51136</v>
      </c>
      <c r="C469" s="1"/>
    </row>
    <row r="470" spans="1:3" x14ac:dyDescent="0.25">
      <c r="A470" s="1">
        <v>51179</v>
      </c>
      <c r="C470" s="1"/>
    </row>
    <row r="471" spans="1:3" x14ac:dyDescent="0.25">
      <c r="A471" s="1">
        <v>51180</v>
      </c>
      <c r="C471" s="1"/>
    </row>
    <row r="472" spans="1:3" x14ac:dyDescent="0.25">
      <c r="A472" s="1">
        <v>51225</v>
      </c>
      <c r="C472" s="1"/>
    </row>
    <row r="473" spans="1:3" x14ac:dyDescent="0.25">
      <c r="A473" s="1">
        <v>51247</v>
      </c>
      <c r="C473" s="1"/>
    </row>
    <row r="474" spans="1:3" x14ac:dyDescent="0.25">
      <c r="A474" s="1">
        <v>51257</v>
      </c>
      <c r="C474" s="1"/>
    </row>
    <row r="475" spans="1:3" x14ac:dyDescent="0.25">
      <c r="A475" s="1">
        <v>51287</v>
      </c>
      <c r="C475" s="1"/>
    </row>
    <row r="476" spans="1:3" x14ac:dyDescent="0.25">
      <c r="A476" s="1">
        <v>51386</v>
      </c>
      <c r="C476" s="1"/>
    </row>
    <row r="477" spans="1:3" x14ac:dyDescent="0.25">
      <c r="A477" s="1">
        <v>51421</v>
      </c>
      <c r="C477" s="1"/>
    </row>
    <row r="478" spans="1:3" x14ac:dyDescent="0.25">
      <c r="A478" s="1">
        <v>51442</v>
      </c>
      <c r="C478" s="1"/>
    </row>
    <row r="479" spans="1:3" x14ac:dyDescent="0.25">
      <c r="A479" s="1">
        <v>51455</v>
      </c>
      <c r="C479" s="1"/>
    </row>
    <row r="480" spans="1:3" x14ac:dyDescent="0.25">
      <c r="A480" s="1">
        <v>51495</v>
      </c>
      <c r="C480" s="1"/>
    </row>
    <row r="481" spans="1:3" x14ac:dyDescent="0.25">
      <c r="A481" s="1">
        <v>51502</v>
      </c>
      <c r="C481" s="1"/>
    </row>
    <row r="482" spans="1:3" x14ac:dyDescent="0.25">
      <c r="A482" s="1">
        <v>51564</v>
      </c>
      <c r="C482" s="1"/>
    </row>
    <row r="483" spans="1:3" x14ac:dyDescent="0.25">
      <c r="A483" s="1">
        <v>51565</v>
      </c>
      <c r="C483" s="1"/>
    </row>
    <row r="484" spans="1:3" x14ac:dyDescent="0.25">
      <c r="A484" s="1">
        <v>51610</v>
      </c>
      <c r="C484" s="1"/>
    </row>
    <row r="485" spans="1:3" x14ac:dyDescent="0.25">
      <c r="A485" s="1">
        <v>51612</v>
      </c>
      <c r="C485" s="1"/>
    </row>
    <row r="486" spans="1:3" x14ac:dyDescent="0.25">
      <c r="A486" s="1">
        <v>51622</v>
      </c>
      <c r="C486" s="1"/>
    </row>
    <row r="487" spans="1:3" x14ac:dyDescent="0.25">
      <c r="A487" s="1">
        <v>51672</v>
      </c>
      <c r="C487" s="1"/>
    </row>
    <row r="488" spans="1:3" x14ac:dyDescent="0.25">
      <c r="A488" s="1">
        <v>51751</v>
      </c>
      <c r="C488" s="1"/>
    </row>
    <row r="489" spans="1:3" x14ac:dyDescent="0.25">
      <c r="A489" s="1">
        <v>51786</v>
      </c>
      <c r="C489" s="1"/>
    </row>
    <row r="490" spans="1:3" x14ac:dyDescent="0.25">
      <c r="A490" s="1">
        <v>51807</v>
      </c>
      <c r="C490" s="1"/>
    </row>
    <row r="491" spans="1:3" x14ac:dyDescent="0.25">
      <c r="A491" s="1">
        <v>51820</v>
      </c>
      <c r="C491" s="1"/>
    </row>
    <row r="492" spans="1:3" x14ac:dyDescent="0.25">
      <c r="A492" s="1">
        <v>51860</v>
      </c>
      <c r="C492" s="1"/>
    </row>
    <row r="493" spans="1:3" x14ac:dyDescent="0.25">
      <c r="A493" s="1">
        <v>51867</v>
      </c>
      <c r="C493" s="1"/>
    </row>
    <row r="494" spans="1:3" x14ac:dyDescent="0.25">
      <c r="A494" s="1">
        <v>51914</v>
      </c>
      <c r="C494" s="1"/>
    </row>
    <row r="495" spans="1:3" x14ac:dyDescent="0.25">
      <c r="A495" s="1">
        <v>51915</v>
      </c>
      <c r="C495" s="1"/>
    </row>
    <row r="496" spans="1:3" x14ac:dyDescent="0.25">
      <c r="A496" s="1">
        <v>51960</v>
      </c>
      <c r="C496" s="1"/>
    </row>
    <row r="497" spans="1:3" x14ac:dyDescent="0.25">
      <c r="A497" s="1">
        <v>51977</v>
      </c>
      <c r="C497" s="1"/>
    </row>
    <row r="498" spans="1:3" x14ac:dyDescent="0.25">
      <c r="A498" s="1">
        <v>51987</v>
      </c>
      <c r="C498" s="1"/>
    </row>
    <row r="499" spans="1:3" x14ac:dyDescent="0.25">
      <c r="A499" s="1">
        <v>52022</v>
      </c>
      <c r="C499" s="1"/>
    </row>
    <row r="500" spans="1:3" x14ac:dyDescent="0.25">
      <c r="A500" s="1">
        <v>52116</v>
      </c>
      <c r="C500" s="1"/>
    </row>
    <row r="501" spans="1:3" x14ac:dyDescent="0.25">
      <c r="A501" s="1">
        <v>52151</v>
      </c>
      <c r="C501" s="1"/>
    </row>
    <row r="502" spans="1:3" x14ac:dyDescent="0.25">
      <c r="A502" s="1">
        <v>52172</v>
      </c>
      <c r="C502" s="1"/>
    </row>
    <row r="503" spans="1:3" x14ac:dyDescent="0.25">
      <c r="A503" s="1">
        <v>52185</v>
      </c>
      <c r="C503" s="1"/>
    </row>
    <row r="504" spans="1:3" x14ac:dyDescent="0.25">
      <c r="A504" s="1">
        <v>52225</v>
      </c>
      <c r="C504" s="1"/>
    </row>
    <row r="505" spans="1:3" x14ac:dyDescent="0.25">
      <c r="A505" s="1">
        <v>52232</v>
      </c>
      <c r="C505" s="1"/>
    </row>
    <row r="506" spans="1:3" x14ac:dyDescent="0.25">
      <c r="A506" s="1">
        <v>52271</v>
      </c>
      <c r="C506" s="1"/>
    </row>
    <row r="507" spans="1:3" x14ac:dyDescent="0.25">
      <c r="A507" s="1">
        <v>52272</v>
      </c>
      <c r="C507" s="1"/>
    </row>
    <row r="508" spans="1:3" x14ac:dyDescent="0.25">
      <c r="A508" s="1">
        <v>52317</v>
      </c>
      <c r="C508" s="1"/>
    </row>
    <row r="509" spans="1:3" x14ac:dyDescent="0.25">
      <c r="A509" s="1">
        <v>52342</v>
      </c>
      <c r="C509" s="1"/>
    </row>
    <row r="510" spans="1:3" x14ac:dyDescent="0.25">
      <c r="A510" s="1">
        <v>52352</v>
      </c>
      <c r="C510" s="1"/>
    </row>
    <row r="511" spans="1:3" x14ac:dyDescent="0.25">
      <c r="A511" s="1">
        <v>52379</v>
      </c>
      <c r="C511" s="1"/>
    </row>
    <row r="512" spans="1:3" x14ac:dyDescent="0.25">
      <c r="A512" s="1">
        <v>52481</v>
      </c>
      <c r="C512" s="1"/>
    </row>
    <row r="513" spans="1:3" x14ac:dyDescent="0.25">
      <c r="A513" s="1">
        <v>52516</v>
      </c>
      <c r="C513" s="1"/>
    </row>
    <row r="514" spans="1:3" x14ac:dyDescent="0.25">
      <c r="A514" s="1">
        <v>52537</v>
      </c>
      <c r="C514" s="1"/>
    </row>
    <row r="515" spans="1:3" x14ac:dyDescent="0.25">
      <c r="A515" s="1">
        <v>52550</v>
      </c>
      <c r="C515" s="1"/>
    </row>
    <row r="516" spans="1:3" x14ac:dyDescent="0.25">
      <c r="A516" s="1">
        <v>52590</v>
      </c>
      <c r="C516" s="1"/>
    </row>
    <row r="517" spans="1:3" x14ac:dyDescent="0.25">
      <c r="A517" s="1">
        <v>52597</v>
      </c>
      <c r="C517" s="1"/>
    </row>
    <row r="518" spans="1:3" x14ac:dyDescent="0.25">
      <c r="A518" s="1">
        <v>52656</v>
      </c>
      <c r="C518" s="1"/>
    </row>
    <row r="519" spans="1:3" x14ac:dyDescent="0.25">
      <c r="A519" s="1">
        <v>52657</v>
      </c>
      <c r="C519" s="1"/>
    </row>
    <row r="520" spans="1:3" x14ac:dyDescent="0.25">
      <c r="A520" s="1">
        <v>52702</v>
      </c>
      <c r="C520" s="1"/>
    </row>
    <row r="521" spans="1:3" x14ac:dyDescent="0.25">
      <c r="A521" s="1">
        <v>52708</v>
      </c>
      <c r="C521" s="1"/>
    </row>
    <row r="522" spans="1:3" x14ac:dyDescent="0.25">
      <c r="A522" s="1">
        <v>52718</v>
      </c>
      <c r="C522" s="1"/>
    </row>
    <row r="523" spans="1:3" x14ac:dyDescent="0.25">
      <c r="A523" s="1">
        <v>52764</v>
      </c>
      <c r="C523" s="1"/>
    </row>
    <row r="524" spans="1:3" x14ac:dyDescent="0.25">
      <c r="A524" s="1">
        <v>52847</v>
      </c>
      <c r="C524" s="1"/>
    </row>
    <row r="525" spans="1:3" x14ac:dyDescent="0.25">
      <c r="A525" s="1">
        <v>52882</v>
      </c>
      <c r="C525" s="1"/>
    </row>
    <row r="526" spans="1:3" x14ac:dyDescent="0.25">
      <c r="A526" s="1">
        <v>52903</v>
      </c>
      <c r="C526" s="1"/>
    </row>
    <row r="527" spans="1:3" x14ac:dyDescent="0.25">
      <c r="A527" s="1">
        <v>52916</v>
      </c>
      <c r="C527" s="1"/>
    </row>
    <row r="528" spans="1:3" x14ac:dyDescent="0.25">
      <c r="A528" s="1">
        <v>52956</v>
      </c>
      <c r="C528" s="1"/>
    </row>
    <row r="529" spans="1:3" x14ac:dyDescent="0.25">
      <c r="A529" s="1">
        <v>52963</v>
      </c>
      <c r="C529" s="1"/>
    </row>
    <row r="530" spans="1:3" x14ac:dyDescent="0.25">
      <c r="A530" s="1">
        <v>53013</v>
      </c>
      <c r="C530" s="1"/>
    </row>
    <row r="531" spans="1:3" x14ac:dyDescent="0.25">
      <c r="A531" s="1">
        <v>53014</v>
      </c>
      <c r="C531" s="1"/>
    </row>
    <row r="532" spans="1:3" x14ac:dyDescent="0.25">
      <c r="A532" s="1">
        <v>53059</v>
      </c>
      <c r="C532" s="1"/>
    </row>
    <row r="533" spans="1:3" x14ac:dyDescent="0.25">
      <c r="A533" s="1">
        <v>53073</v>
      </c>
      <c r="C533" s="1"/>
    </row>
    <row r="534" spans="1:3" x14ac:dyDescent="0.25">
      <c r="A534" s="1">
        <v>53083</v>
      </c>
      <c r="C534" s="1"/>
    </row>
    <row r="535" spans="1:3" x14ac:dyDescent="0.25">
      <c r="A535" s="1">
        <v>53121</v>
      </c>
      <c r="C535" s="1"/>
    </row>
    <row r="536" spans="1:3" x14ac:dyDescent="0.25">
      <c r="A536" s="1">
        <v>53212</v>
      </c>
      <c r="C536" s="1"/>
    </row>
    <row r="537" spans="1:3" x14ac:dyDescent="0.25">
      <c r="A537" s="1">
        <v>53247</v>
      </c>
      <c r="C537" s="1"/>
    </row>
    <row r="538" spans="1:3" x14ac:dyDescent="0.25">
      <c r="A538" s="1">
        <v>53268</v>
      </c>
      <c r="C538" s="1"/>
    </row>
    <row r="539" spans="1:3" x14ac:dyDescent="0.25">
      <c r="A539" s="1">
        <v>53281</v>
      </c>
      <c r="C539" s="1"/>
    </row>
    <row r="540" spans="1:3" x14ac:dyDescent="0.25">
      <c r="A540" s="1">
        <v>53321</v>
      </c>
      <c r="C540" s="1"/>
    </row>
    <row r="541" spans="1:3" x14ac:dyDescent="0.25">
      <c r="A541" s="1">
        <v>53328</v>
      </c>
      <c r="C541" s="1"/>
    </row>
    <row r="542" spans="1:3" x14ac:dyDescent="0.25">
      <c r="A542" s="1">
        <v>53363</v>
      </c>
      <c r="C542" s="1"/>
    </row>
    <row r="543" spans="1:3" x14ac:dyDescent="0.25">
      <c r="A543" s="1">
        <v>53364</v>
      </c>
      <c r="C543" s="1"/>
    </row>
    <row r="544" spans="1:3" x14ac:dyDescent="0.25">
      <c r="A544" s="1">
        <v>53409</v>
      </c>
      <c r="C544" s="1"/>
    </row>
    <row r="545" spans="1:3" x14ac:dyDescent="0.25">
      <c r="A545" s="1">
        <v>53438</v>
      </c>
      <c r="C545" s="1"/>
    </row>
    <row r="546" spans="1:3" x14ac:dyDescent="0.25">
      <c r="A546" s="1">
        <v>53448</v>
      </c>
      <c r="C546" s="1"/>
    </row>
    <row r="547" spans="1:3" x14ac:dyDescent="0.25">
      <c r="A547" s="1">
        <v>53471</v>
      </c>
      <c r="C547" s="1"/>
    </row>
    <row r="548" spans="1:3" x14ac:dyDescent="0.25">
      <c r="A548" s="1">
        <v>53577</v>
      </c>
      <c r="C548" s="1"/>
    </row>
    <row r="549" spans="1:3" x14ac:dyDescent="0.25">
      <c r="A549" s="1">
        <v>53612</v>
      </c>
      <c r="C549" s="1"/>
    </row>
    <row r="550" spans="1:3" x14ac:dyDescent="0.25">
      <c r="A550" s="1">
        <v>53633</v>
      </c>
      <c r="C550" s="1"/>
    </row>
    <row r="551" spans="1:3" x14ac:dyDescent="0.25">
      <c r="A551" s="1">
        <v>53646</v>
      </c>
      <c r="C551" s="1"/>
    </row>
    <row r="552" spans="1:3" x14ac:dyDescent="0.25">
      <c r="A552" s="1">
        <v>53686</v>
      </c>
      <c r="C552" s="1"/>
    </row>
    <row r="553" spans="1:3" x14ac:dyDescent="0.25">
      <c r="A553" s="1">
        <v>53693</v>
      </c>
      <c r="C553" s="1"/>
    </row>
    <row r="554" spans="1:3" x14ac:dyDescent="0.25">
      <c r="A554" s="1">
        <v>53748</v>
      </c>
      <c r="C554" s="1"/>
    </row>
    <row r="555" spans="1:3" x14ac:dyDescent="0.25">
      <c r="A555" s="1">
        <v>53749</v>
      </c>
      <c r="C555" s="1"/>
    </row>
    <row r="556" spans="1:3" x14ac:dyDescent="0.25">
      <c r="A556" s="1">
        <v>53794</v>
      </c>
      <c r="C556" s="1"/>
    </row>
    <row r="557" spans="1:3" x14ac:dyDescent="0.25">
      <c r="A557" s="1">
        <v>53803</v>
      </c>
      <c r="C557" s="1"/>
    </row>
    <row r="558" spans="1:3" x14ac:dyDescent="0.25">
      <c r="A558" s="1">
        <v>53813</v>
      </c>
      <c r="C558" s="1"/>
    </row>
    <row r="559" spans="1:3" x14ac:dyDescent="0.25">
      <c r="A559" s="1">
        <v>53856</v>
      </c>
      <c r="C559" s="1"/>
    </row>
    <row r="560" spans="1:3" x14ac:dyDescent="0.25">
      <c r="A560" s="1">
        <v>53942</v>
      </c>
      <c r="C560" s="1"/>
    </row>
    <row r="561" spans="1:3" x14ac:dyDescent="0.25">
      <c r="A561" s="1">
        <v>53977</v>
      </c>
      <c r="C561" s="1"/>
    </row>
    <row r="562" spans="1:3" x14ac:dyDescent="0.25">
      <c r="A562" s="1">
        <v>53998</v>
      </c>
      <c r="C562" s="1"/>
    </row>
    <row r="563" spans="1:3" x14ac:dyDescent="0.25">
      <c r="A563" s="1">
        <v>54011</v>
      </c>
      <c r="C563" s="1"/>
    </row>
    <row r="564" spans="1:3" x14ac:dyDescent="0.25">
      <c r="A564" s="1">
        <v>54051</v>
      </c>
      <c r="C564" s="1"/>
    </row>
    <row r="565" spans="1:3" x14ac:dyDescent="0.25">
      <c r="A565" s="1">
        <v>54058</v>
      </c>
      <c r="C565" s="1"/>
    </row>
    <row r="566" spans="1:3" x14ac:dyDescent="0.25">
      <c r="A566" s="1">
        <v>54105</v>
      </c>
      <c r="C566" s="1"/>
    </row>
    <row r="567" spans="1:3" x14ac:dyDescent="0.25">
      <c r="A567" s="1">
        <v>54106</v>
      </c>
      <c r="C567" s="1"/>
    </row>
    <row r="568" spans="1:3" x14ac:dyDescent="0.25">
      <c r="A568" s="1">
        <v>54151</v>
      </c>
      <c r="C568" s="1"/>
    </row>
    <row r="569" spans="1:3" x14ac:dyDescent="0.25">
      <c r="A569" s="1">
        <v>54169</v>
      </c>
      <c r="C569" s="1"/>
    </row>
    <row r="570" spans="1:3" x14ac:dyDescent="0.25">
      <c r="A570" s="1">
        <v>54179</v>
      </c>
      <c r="C570" s="1"/>
    </row>
    <row r="571" spans="1:3" x14ac:dyDescent="0.25">
      <c r="A571" s="1">
        <v>54213</v>
      </c>
      <c r="C571" s="1"/>
    </row>
    <row r="572" spans="1:3" x14ac:dyDescent="0.25">
      <c r="A572" s="1">
        <v>54308</v>
      </c>
      <c r="C572" s="1"/>
    </row>
    <row r="573" spans="1:3" x14ac:dyDescent="0.25">
      <c r="A573" s="1">
        <v>54343</v>
      </c>
      <c r="C573" s="1"/>
    </row>
    <row r="574" spans="1:3" x14ac:dyDescent="0.25">
      <c r="A574" s="1">
        <v>54364</v>
      </c>
      <c r="C574" s="1"/>
    </row>
    <row r="575" spans="1:3" x14ac:dyDescent="0.25">
      <c r="A575" s="1">
        <v>54377</v>
      </c>
      <c r="C575" s="1"/>
    </row>
    <row r="576" spans="1:3" x14ac:dyDescent="0.25">
      <c r="A576" s="1">
        <v>54417</v>
      </c>
      <c r="C576" s="1"/>
    </row>
    <row r="577" spans="1:3" x14ac:dyDescent="0.25">
      <c r="A577" s="1">
        <v>54424</v>
      </c>
      <c r="C577" s="1"/>
    </row>
    <row r="578" spans="1:3" x14ac:dyDescent="0.25">
      <c r="A578" s="1">
        <v>54483</v>
      </c>
      <c r="C578" s="1"/>
    </row>
    <row r="579" spans="1:3" x14ac:dyDescent="0.25">
      <c r="A579" s="1">
        <v>54484</v>
      </c>
      <c r="C579" s="1"/>
    </row>
    <row r="580" spans="1:3" x14ac:dyDescent="0.25">
      <c r="A580" s="1">
        <v>54529</v>
      </c>
      <c r="C580" s="1"/>
    </row>
    <row r="581" spans="1:3" x14ac:dyDescent="0.25">
      <c r="A581" s="1">
        <v>54534</v>
      </c>
      <c r="C581" s="1"/>
    </row>
    <row r="582" spans="1:3" x14ac:dyDescent="0.25">
      <c r="A582" s="1">
        <v>54544</v>
      </c>
      <c r="C582" s="1"/>
    </row>
    <row r="583" spans="1:3" x14ac:dyDescent="0.25">
      <c r="A583" s="1">
        <v>54591</v>
      </c>
      <c r="C583" s="1"/>
    </row>
    <row r="584" spans="1:3" x14ac:dyDescent="0.25">
      <c r="A584" s="1">
        <v>54673</v>
      </c>
      <c r="C584" s="1"/>
    </row>
    <row r="585" spans="1:3" x14ac:dyDescent="0.25">
      <c r="A585" s="1">
        <v>54708</v>
      </c>
      <c r="C585" s="1"/>
    </row>
    <row r="586" spans="1:3" x14ac:dyDescent="0.25">
      <c r="A586" s="1">
        <v>54729</v>
      </c>
      <c r="C586" s="1"/>
    </row>
    <row r="587" spans="1:3" x14ac:dyDescent="0.25">
      <c r="A587" s="1">
        <v>54742</v>
      </c>
      <c r="C587" s="1"/>
    </row>
    <row r="588" spans="1:3" x14ac:dyDescent="0.25">
      <c r="A588" s="1">
        <v>54782</v>
      </c>
      <c r="C588" s="1"/>
    </row>
    <row r="589" spans="1:3" x14ac:dyDescent="0.25">
      <c r="A589" s="1">
        <v>54789</v>
      </c>
      <c r="C589" s="1"/>
    </row>
    <row r="590" spans="1:3" x14ac:dyDescent="0.25">
      <c r="A590" s="1">
        <v>54840</v>
      </c>
      <c r="C590" s="1"/>
    </row>
    <row r="591" spans="1:3" x14ac:dyDescent="0.25">
      <c r="A591" s="1">
        <v>54841</v>
      </c>
      <c r="C591" s="1"/>
    </row>
    <row r="592" spans="1:3" x14ac:dyDescent="0.25">
      <c r="A592" s="1">
        <v>54886</v>
      </c>
      <c r="C592" s="1"/>
    </row>
    <row r="593" spans="1:3" x14ac:dyDescent="0.25">
      <c r="A593" s="1">
        <v>54899</v>
      </c>
      <c r="C593" s="1"/>
    </row>
    <row r="594" spans="1:3" x14ac:dyDescent="0.25">
      <c r="A594" s="1">
        <v>54909</v>
      </c>
      <c r="C594" s="1"/>
    </row>
    <row r="595" spans="1:3" x14ac:dyDescent="0.25">
      <c r="A595" s="1">
        <v>54948</v>
      </c>
      <c r="C595" s="1"/>
    </row>
    <row r="596" spans="1:3" x14ac:dyDescent="0.25">
      <c r="A596" s="1">
        <v>55038</v>
      </c>
      <c r="C596" s="1"/>
    </row>
    <row r="597" spans="1:3" x14ac:dyDescent="0.25">
      <c r="A597" s="1">
        <v>55073</v>
      </c>
      <c r="C597" s="1"/>
    </row>
    <row r="598" spans="1:3" x14ac:dyDescent="0.25">
      <c r="A598" s="1">
        <v>55094</v>
      </c>
      <c r="C598" s="1"/>
    </row>
    <row r="599" spans="1:3" x14ac:dyDescent="0.25">
      <c r="A599" s="1">
        <v>55107</v>
      </c>
      <c r="C599" s="1"/>
    </row>
    <row r="600" spans="1:3" x14ac:dyDescent="0.25">
      <c r="A600" s="1">
        <v>55147</v>
      </c>
      <c r="C600" s="1"/>
    </row>
    <row r="601" spans="1:3" x14ac:dyDescent="0.25">
      <c r="A601" s="1">
        <v>55154</v>
      </c>
      <c r="C601" s="1"/>
    </row>
    <row r="602" spans="1:3" x14ac:dyDescent="0.25">
      <c r="A602" s="1">
        <v>55197</v>
      </c>
      <c r="C602" s="1"/>
    </row>
    <row r="603" spans="1:3" x14ac:dyDescent="0.25">
      <c r="A603" s="1">
        <v>55198</v>
      </c>
      <c r="C603" s="1"/>
    </row>
    <row r="604" spans="1:3" x14ac:dyDescent="0.25">
      <c r="A604" s="1">
        <v>55243</v>
      </c>
      <c r="C604" s="1"/>
    </row>
    <row r="605" spans="1:3" x14ac:dyDescent="0.25">
      <c r="A605" s="1">
        <v>55264</v>
      </c>
      <c r="C605" s="1"/>
    </row>
    <row r="606" spans="1:3" x14ac:dyDescent="0.25">
      <c r="A606" s="1">
        <v>55274</v>
      </c>
      <c r="C606" s="1"/>
    </row>
    <row r="607" spans="1:3" x14ac:dyDescent="0.25">
      <c r="A607" s="1">
        <v>55305</v>
      </c>
      <c r="C607" s="1"/>
    </row>
    <row r="608" spans="1:3" x14ac:dyDescent="0.25">
      <c r="A608" s="1">
        <v>55403</v>
      </c>
      <c r="C608" s="1"/>
    </row>
    <row r="609" spans="1:3" x14ac:dyDescent="0.25">
      <c r="A609" s="1">
        <v>55438</v>
      </c>
      <c r="C609" s="1"/>
    </row>
    <row r="610" spans="1:3" x14ac:dyDescent="0.25">
      <c r="A610" s="1">
        <v>55459</v>
      </c>
      <c r="C610" s="1"/>
    </row>
    <row r="611" spans="1:3" x14ac:dyDescent="0.25">
      <c r="A611" s="1">
        <v>55472</v>
      </c>
      <c r="C611" s="1"/>
    </row>
    <row r="612" spans="1:3" x14ac:dyDescent="0.25">
      <c r="A612" s="1">
        <v>55512</v>
      </c>
      <c r="C612" s="1"/>
    </row>
    <row r="613" spans="1:3" x14ac:dyDescent="0.25">
      <c r="A613" s="1">
        <v>55519</v>
      </c>
      <c r="C613" s="1"/>
    </row>
    <row r="614" spans="1:3" x14ac:dyDescent="0.25">
      <c r="A614" s="1">
        <v>55582</v>
      </c>
      <c r="C614" s="1"/>
    </row>
    <row r="615" spans="1:3" x14ac:dyDescent="0.25">
      <c r="A615" s="1">
        <v>55583</v>
      </c>
      <c r="C615" s="1"/>
    </row>
    <row r="616" spans="1:3" x14ac:dyDescent="0.25">
      <c r="A616" s="1">
        <v>55628</v>
      </c>
      <c r="C616" s="1"/>
    </row>
    <row r="617" spans="1:3" x14ac:dyDescent="0.25">
      <c r="A617" s="1">
        <v>55630</v>
      </c>
      <c r="C617" s="1"/>
    </row>
    <row r="618" spans="1:3" x14ac:dyDescent="0.25">
      <c r="A618" s="1">
        <v>55640</v>
      </c>
      <c r="C618" s="1"/>
    </row>
    <row r="619" spans="1:3" x14ac:dyDescent="0.25">
      <c r="A619" s="1">
        <v>55690</v>
      </c>
      <c r="C619" s="1"/>
    </row>
    <row r="620" spans="1:3" x14ac:dyDescent="0.25">
      <c r="A620" s="1">
        <v>55769</v>
      </c>
      <c r="C620" s="1"/>
    </row>
    <row r="621" spans="1:3" x14ac:dyDescent="0.25">
      <c r="A621" s="1">
        <v>55804</v>
      </c>
      <c r="C621" s="1"/>
    </row>
    <row r="622" spans="1:3" x14ac:dyDescent="0.25">
      <c r="A622" s="1">
        <v>55825</v>
      </c>
      <c r="C622" s="1"/>
    </row>
    <row r="623" spans="1:3" x14ac:dyDescent="0.25">
      <c r="A623" s="1">
        <v>55838</v>
      </c>
      <c r="C623" s="1"/>
    </row>
    <row r="624" spans="1:3" x14ac:dyDescent="0.25">
      <c r="A624" s="1">
        <v>55878</v>
      </c>
      <c r="C624" s="1"/>
    </row>
    <row r="625" spans="1:3" x14ac:dyDescent="0.25">
      <c r="A625" s="1">
        <v>55885</v>
      </c>
      <c r="C625" s="1"/>
    </row>
    <row r="626" spans="1:3" x14ac:dyDescent="0.25">
      <c r="A626" s="1">
        <v>55932</v>
      </c>
      <c r="C626" s="1"/>
    </row>
    <row r="627" spans="1:3" x14ac:dyDescent="0.25">
      <c r="A627" s="1">
        <v>55933</v>
      </c>
      <c r="C627" s="1"/>
    </row>
    <row r="628" spans="1:3" x14ac:dyDescent="0.25">
      <c r="A628" s="1">
        <v>55978</v>
      </c>
      <c r="C628" s="1"/>
    </row>
    <row r="629" spans="1:3" x14ac:dyDescent="0.25">
      <c r="A629" s="1">
        <v>55995</v>
      </c>
      <c r="C629" s="1"/>
    </row>
    <row r="630" spans="1:3" x14ac:dyDescent="0.25">
      <c r="A630" s="1">
        <v>56005</v>
      </c>
      <c r="C630" s="1"/>
    </row>
    <row r="631" spans="1:3" x14ac:dyDescent="0.25">
      <c r="A631" s="1">
        <v>56040</v>
      </c>
      <c r="C631" s="1"/>
    </row>
    <row r="632" spans="1:3" x14ac:dyDescent="0.25">
      <c r="A632" s="1">
        <v>56134</v>
      </c>
      <c r="C632" s="1"/>
    </row>
    <row r="633" spans="1:3" x14ac:dyDescent="0.25">
      <c r="A633" s="1">
        <v>56169</v>
      </c>
      <c r="C633" s="1"/>
    </row>
    <row r="634" spans="1:3" x14ac:dyDescent="0.25">
      <c r="A634" s="1">
        <v>56190</v>
      </c>
      <c r="C634" s="1"/>
    </row>
    <row r="635" spans="1:3" x14ac:dyDescent="0.25">
      <c r="A635" s="1">
        <v>56203</v>
      </c>
      <c r="C635" s="1"/>
    </row>
    <row r="636" spans="1:3" x14ac:dyDescent="0.25">
      <c r="A636" s="1">
        <v>56243</v>
      </c>
      <c r="C636" s="1"/>
    </row>
    <row r="637" spans="1:3" x14ac:dyDescent="0.25">
      <c r="A637" s="1">
        <v>56250</v>
      </c>
      <c r="C637" s="1"/>
    </row>
    <row r="638" spans="1:3" x14ac:dyDescent="0.25">
      <c r="A638" s="1">
        <v>56289</v>
      </c>
      <c r="C638" s="1"/>
    </row>
    <row r="639" spans="1:3" x14ac:dyDescent="0.25">
      <c r="A639" s="1">
        <v>56290</v>
      </c>
      <c r="C639" s="1"/>
    </row>
    <row r="640" spans="1:3" x14ac:dyDescent="0.25">
      <c r="A640" s="1">
        <v>56335</v>
      </c>
      <c r="C640" s="1"/>
    </row>
    <row r="641" spans="1:3" x14ac:dyDescent="0.25">
      <c r="A641" s="1">
        <v>56360</v>
      </c>
      <c r="C641" s="1"/>
    </row>
    <row r="642" spans="1:3" x14ac:dyDescent="0.25">
      <c r="A642" s="1">
        <v>56370</v>
      </c>
      <c r="C642" s="1"/>
    </row>
    <row r="643" spans="1:3" x14ac:dyDescent="0.25">
      <c r="A643" s="1">
        <v>56397</v>
      </c>
      <c r="C643" s="1"/>
    </row>
    <row r="644" spans="1:3" x14ac:dyDescent="0.25">
      <c r="A644" s="1">
        <v>56499</v>
      </c>
      <c r="C644" s="1"/>
    </row>
    <row r="645" spans="1:3" x14ac:dyDescent="0.25">
      <c r="A645" s="1">
        <v>56534</v>
      </c>
      <c r="C645" s="1"/>
    </row>
    <row r="646" spans="1:3" x14ac:dyDescent="0.25">
      <c r="A646" s="1">
        <v>56555</v>
      </c>
      <c r="C646" s="1"/>
    </row>
    <row r="647" spans="1:3" x14ac:dyDescent="0.25">
      <c r="A647" s="1">
        <v>56568</v>
      </c>
      <c r="C647" s="1"/>
    </row>
    <row r="648" spans="1:3" x14ac:dyDescent="0.25">
      <c r="A648" s="1">
        <v>56608</v>
      </c>
      <c r="C648" s="1"/>
    </row>
    <row r="649" spans="1:3" x14ac:dyDescent="0.25">
      <c r="A649" s="1">
        <v>56615</v>
      </c>
      <c r="C649" s="1"/>
    </row>
    <row r="650" spans="1:3" x14ac:dyDescent="0.25">
      <c r="A650" s="1">
        <v>56674</v>
      </c>
      <c r="C650" s="1"/>
    </row>
    <row r="651" spans="1:3" x14ac:dyDescent="0.25">
      <c r="A651" s="1">
        <v>56675</v>
      </c>
      <c r="C651" s="1"/>
    </row>
    <row r="652" spans="1:3" x14ac:dyDescent="0.25">
      <c r="A652" s="1">
        <v>56720</v>
      </c>
      <c r="C652" s="1"/>
    </row>
    <row r="653" spans="1:3" x14ac:dyDescent="0.25">
      <c r="A653" s="1">
        <v>56725</v>
      </c>
      <c r="C653" s="1"/>
    </row>
    <row r="654" spans="1:3" x14ac:dyDescent="0.25">
      <c r="A654" s="1">
        <v>56735</v>
      </c>
      <c r="C654" s="1"/>
    </row>
    <row r="655" spans="1:3" x14ac:dyDescent="0.25">
      <c r="A655" s="1">
        <v>56782</v>
      </c>
      <c r="C655" s="1"/>
    </row>
    <row r="656" spans="1:3" x14ac:dyDescent="0.25">
      <c r="A656" s="1">
        <v>56864</v>
      </c>
      <c r="C656" s="1"/>
    </row>
    <row r="657" spans="1:3" x14ac:dyDescent="0.25">
      <c r="A657" s="1">
        <v>56899</v>
      </c>
      <c r="C657" s="1"/>
    </row>
    <row r="658" spans="1:3" x14ac:dyDescent="0.25">
      <c r="A658" s="1">
        <v>56920</v>
      </c>
      <c r="C658" s="1"/>
    </row>
    <row r="659" spans="1:3" x14ac:dyDescent="0.25">
      <c r="A659" s="1">
        <v>56933</v>
      </c>
      <c r="C659" s="1"/>
    </row>
    <row r="660" spans="1:3" x14ac:dyDescent="0.25">
      <c r="A660" s="1">
        <v>56973</v>
      </c>
      <c r="C660" s="1"/>
    </row>
    <row r="661" spans="1:3" x14ac:dyDescent="0.25">
      <c r="A661" s="1">
        <v>56980</v>
      </c>
      <c r="C661" s="1"/>
    </row>
    <row r="662" spans="1:3" x14ac:dyDescent="0.25">
      <c r="A662" s="1">
        <v>57024</v>
      </c>
      <c r="C662" s="1"/>
    </row>
    <row r="663" spans="1:3" x14ac:dyDescent="0.25">
      <c r="A663" s="1">
        <v>57025</v>
      </c>
      <c r="C663" s="1"/>
    </row>
    <row r="664" spans="1:3" x14ac:dyDescent="0.25">
      <c r="A664" s="1">
        <v>57070</v>
      </c>
      <c r="C664" s="1"/>
    </row>
    <row r="665" spans="1:3" x14ac:dyDescent="0.25">
      <c r="A665" s="1">
        <v>57091</v>
      </c>
      <c r="C665" s="1"/>
    </row>
    <row r="666" spans="1:3" x14ac:dyDescent="0.25">
      <c r="A666" s="1">
        <v>57101</v>
      </c>
      <c r="C666" s="1"/>
    </row>
    <row r="667" spans="1:3" x14ac:dyDescent="0.25">
      <c r="A667" s="1">
        <v>57132</v>
      </c>
      <c r="C667" s="1"/>
    </row>
    <row r="668" spans="1:3" x14ac:dyDescent="0.25">
      <c r="A668" s="1">
        <v>57230</v>
      </c>
      <c r="C668" s="1"/>
    </row>
    <row r="669" spans="1:3" x14ac:dyDescent="0.25">
      <c r="A669" s="1">
        <v>57265</v>
      </c>
      <c r="C669" s="1"/>
    </row>
    <row r="670" spans="1:3" x14ac:dyDescent="0.25">
      <c r="A670" s="1">
        <v>57286</v>
      </c>
      <c r="C670" s="1"/>
    </row>
    <row r="671" spans="1:3" x14ac:dyDescent="0.25">
      <c r="A671" s="1">
        <v>57299</v>
      </c>
      <c r="C671" s="1"/>
    </row>
    <row r="672" spans="1:3" x14ac:dyDescent="0.25">
      <c r="A672" s="1">
        <v>57339</v>
      </c>
      <c r="C672" s="1"/>
    </row>
    <row r="673" spans="1:3" x14ac:dyDescent="0.25">
      <c r="A673" s="1">
        <v>57346</v>
      </c>
      <c r="C673" s="1"/>
    </row>
    <row r="674" spans="1:3" x14ac:dyDescent="0.25">
      <c r="A674" s="1">
        <v>57409</v>
      </c>
      <c r="C674" s="1"/>
    </row>
    <row r="675" spans="1:3" x14ac:dyDescent="0.25">
      <c r="A675" s="1">
        <v>57410</v>
      </c>
      <c r="C675" s="1"/>
    </row>
    <row r="676" spans="1:3" x14ac:dyDescent="0.25">
      <c r="A676" s="1">
        <v>57455</v>
      </c>
      <c r="C676" s="1"/>
    </row>
    <row r="677" spans="1:3" x14ac:dyDescent="0.25">
      <c r="A677" s="1">
        <v>57456</v>
      </c>
      <c r="C677" s="1"/>
    </row>
    <row r="678" spans="1:3" x14ac:dyDescent="0.25">
      <c r="A678" s="1">
        <v>57466</v>
      </c>
      <c r="C678" s="1"/>
    </row>
    <row r="679" spans="1:3" x14ac:dyDescent="0.25">
      <c r="A679" s="1">
        <v>57517</v>
      </c>
      <c r="C679" s="1"/>
    </row>
    <row r="680" spans="1:3" x14ac:dyDescent="0.25">
      <c r="A680" s="1">
        <v>57595</v>
      </c>
      <c r="C680" s="1"/>
    </row>
    <row r="681" spans="1:3" x14ac:dyDescent="0.25">
      <c r="A681" s="1">
        <v>57630</v>
      </c>
      <c r="C681" s="1"/>
    </row>
    <row r="682" spans="1:3" x14ac:dyDescent="0.25">
      <c r="A682" s="1">
        <v>57651</v>
      </c>
      <c r="C682" s="1"/>
    </row>
    <row r="683" spans="1:3" x14ac:dyDescent="0.25">
      <c r="A683" s="1">
        <v>57664</v>
      </c>
      <c r="C683" s="1"/>
    </row>
    <row r="684" spans="1:3" x14ac:dyDescent="0.25">
      <c r="A684" s="1">
        <v>57704</v>
      </c>
      <c r="C684" s="1"/>
    </row>
    <row r="685" spans="1:3" x14ac:dyDescent="0.25">
      <c r="A685" s="1">
        <v>57711</v>
      </c>
      <c r="C685" s="1"/>
    </row>
    <row r="686" spans="1:3" x14ac:dyDescent="0.25">
      <c r="A686" s="1">
        <v>57766</v>
      </c>
      <c r="C686" s="1"/>
    </row>
    <row r="687" spans="1:3" x14ac:dyDescent="0.25">
      <c r="A687" s="1">
        <v>57767</v>
      </c>
      <c r="C687" s="1"/>
    </row>
    <row r="688" spans="1:3" x14ac:dyDescent="0.25">
      <c r="A688" s="1">
        <v>57812</v>
      </c>
      <c r="C688" s="1"/>
    </row>
    <row r="689" spans="1:3" x14ac:dyDescent="0.25">
      <c r="A689" s="1">
        <v>57821</v>
      </c>
      <c r="C689" s="1"/>
    </row>
    <row r="690" spans="1:3" x14ac:dyDescent="0.25">
      <c r="A690" s="1">
        <v>57831</v>
      </c>
      <c r="C690" s="1"/>
    </row>
    <row r="691" spans="1:3" x14ac:dyDescent="0.25">
      <c r="A691" s="1">
        <v>57874</v>
      </c>
      <c r="C691" s="1"/>
    </row>
    <row r="692" spans="1:3" x14ac:dyDescent="0.25">
      <c r="A692" s="1">
        <v>57960</v>
      </c>
      <c r="C692" s="1"/>
    </row>
    <row r="693" spans="1:3" x14ac:dyDescent="0.25">
      <c r="A693" s="1">
        <v>57995</v>
      </c>
      <c r="C693" s="1"/>
    </row>
    <row r="694" spans="1:3" x14ac:dyDescent="0.25">
      <c r="A694" s="1">
        <v>58016</v>
      </c>
      <c r="C694" s="1"/>
    </row>
    <row r="695" spans="1:3" x14ac:dyDescent="0.25">
      <c r="A695" s="1">
        <v>58029</v>
      </c>
      <c r="C695" s="1"/>
    </row>
    <row r="696" spans="1:3" x14ac:dyDescent="0.25">
      <c r="A696" s="1">
        <v>58069</v>
      </c>
      <c r="C696" s="1"/>
    </row>
    <row r="697" spans="1:3" x14ac:dyDescent="0.25">
      <c r="A697" s="1">
        <v>58076</v>
      </c>
      <c r="C697" s="1"/>
    </row>
    <row r="698" spans="1:3" x14ac:dyDescent="0.25">
      <c r="A698" s="1">
        <v>58116</v>
      </c>
      <c r="C698" s="1"/>
    </row>
    <row r="699" spans="1:3" x14ac:dyDescent="0.25">
      <c r="A699" s="1">
        <v>58117</v>
      </c>
      <c r="C699" s="1"/>
    </row>
    <row r="700" spans="1:3" x14ac:dyDescent="0.25">
      <c r="A700" s="1">
        <v>58162</v>
      </c>
      <c r="C700" s="1"/>
    </row>
    <row r="701" spans="1:3" x14ac:dyDescent="0.25">
      <c r="A701" s="1">
        <v>58186</v>
      </c>
      <c r="C701" s="1"/>
    </row>
    <row r="702" spans="1:3" x14ac:dyDescent="0.25">
      <c r="A702" s="1">
        <v>58196</v>
      </c>
      <c r="C702" s="1"/>
    </row>
    <row r="703" spans="1:3" x14ac:dyDescent="0.25">
      <c r="A703" s="1">
        <v>58224</v>
      </c>
      <c r="C703" s="1"/>
    </row>
    <row r="704" spans="1:3" x14ac:dyDescent="0.25">
      <c r="A704" s="1">
        <v>58325</v>
      </c>
      <c r="C704" s="1"/>
    </row>
    <row r="705" spans="1:3" x14ac:dyDescent="0.25">
      <c r="A705" s="1">
        <v>58360</v>
      </c>
      <c r="C705" s="1"/>
    </row>
    <row r="706" spans="1:3" x14ac:dyDescent="0.25">
      <c r="A706" s="1">
        <v>58381</v>
      </c>
      <c r="C706" s="1"/>
    </row>
    <row r="707" spans="1:3" x14ac:dyDescent="0.25">
      <c r="A707" s="1">
        <v>58394</v>
      </c>
      <c r="C707" s="1"/>
    </row>
    <row r="708" spans="1:3" x14ac:dyDescent="0.25">
      <c r="A708" s="1">
        <v>58434</v>
      </c>
      <c r="C708" s="1"/>
    </row>
    <row r="709" spans="1:3" x14ac:dyDescent="0.25">
      <c r="A709" s="1">
        <v>58441</v>
      </c>
      <c r="C709" s="1"/>
    </row>
    <row r="710" spans="1:3" x14ac:dyDescent="0.25">
      <c r="A710" s="1">
        <v>58501</v>
      </c>
      <c r="C710" s="1"/>
    </row>
    <row r="711" spans="1:3" x14ac:dyDescent="0.25">
      <c r="A711" s="1">
        <v>58502</v>
      </c>
      <c r="C711" s="1"/>
    </row>
    <row r="712" spans="1:3" x14ac:dyDescent="0.25">
      <c r="A712" s="1">
        <v>58547</v>
      </c>
      <c r="C712" s="1"/>
    </row>
    <row r="713" spans="1:3" x14ac:dyDescent="0.25">
      <c r="A713" s="1">
        <v>58552</v>
      </c>
      <c r="C713" s="1"/>
    </row>
    <row r="714" spans="1:3" x14ac:dyDescent="0.25">
      <c r="A714" s="1">
        <v>58562</v>
      </c>
      <c r="C714" s="1"/>
    </row>
    <row r="715" spans="1:3" x14ac:dyDescent="0.25">
      <c r="A715" s="1">
        <v>58609</v>
      </c>
      <c r="C715" s="1"/>
    </row>
    <row r="716" spans="1:3" x14ac:dyDescent="0.25">
      <c r="A716" s="1">
        <v>58691</v>
      </c>
      <c r="C716" s="1"/>
    </row>
    <row r="717" spans="1:3" x14ac:dyDescent="0.25">
      <c r="A717" s="1">
        <v>58726</v>
      </c>
      <c r="C717" s="1"/>
    </row>
    <row r="718" spans="1:3" x14ac:dyDescent="0.25">
      <c r="A718" s="1">
        <v>58747</v>
      </c>
      <c r="C718" s="1"/>
    </row>
    <row r="719" spans="1:3" x14ac:dyDescent="0.25">
      <c r="A719" s="1">
        <v>58760</v>
      </c>
      <c r="C719" s="1"/>
    </row>
    <row r="720" spans="1:3" x14ac:dyDescent="0.25">
      <c r="A720" s="1">
        <v>58800</v>
      </c>
      <c r="C720" s="1"/>
    </row>
    <row r="721" spans="1:3" x14ac:dyDescent="0.25">
      <c r="A721" s="1">
        <v>58807</v>
      </c>
      <c r="C721" s="1"/>
    </row>
    <row r="722" spans="1:3" x14ac:dyDescent="0.25">
      <c r="A722" s="1">
        <v>58858</v>
      </c>
      <c r="C722" s="1"/>
    </row>
    <row r="723" spans="1:3" x14ac:dyDescent="0.25">
      <c r="A723" s="1">
        <v>58859</v>
      </c>
      <c r="C723" s="1"/>
    </row>
    <row r="724" spans="1:3" x14ac:dyDescent="0.25">
      <c r="A724" s="1">
        <v>58904</v>
      </c>
      <c r="C724" s="1"/>
    </row>
    <row r="725" spans="1:3" x14ac:dyDescent="0.25">
      <c r="A725" s="1">
        <v>58917</v>
      </c>
      <c r="C725" s="1"/>
    </row>
    <row r="726" spans="1:3" x14ac:dyDescent="0.25">
      <c r="A726" s="1">
        <v>58927</v>
      </c>
      <c r="C726" s="1"/>
    </row>
    <row r="727" spans="1:3" x14ac:dyDescent="0.25">
      <c r="A727" s="1">
        <v>58966</v>
      </c>
      <c r="C727" s="1"/>
    </row>
    <row r="728" spans="1:3" x14ac:dyDescent="0.25">
      <c r="A728" s="1">
        <v>59056</v>
      </c>
      <c r="C728" s="1"/>
    </row>
    <row r="729" spans="1:3" x14ac:dyDescent="0.25">
      <c r="A729" s="1">
        <v>59091</v>
      </c>
      <c r="C729" s="1"/>
    </row>
    <row r="730" spans="1:3" x14ac:dyDescent="0.25">
      <c r="A730" s="1">
        <v>59112</v>
      </c>
      <c r="C730" s="1"/>
    </row>
    <row r="731" spans="1:3" x14ac:dyDescent="0.25">
      <c r="A731" s="1">
        <v>59125</v>
      </c>
      <c r="C731" s="1"/>
    </row>
    <row r="732" spans="1:3" x14ac:dyDescent="0.25">
      <c r="A732" s="1">
        <v>59165</v>
      </c>
      <c r="C732" s="1"/>
    </row>
    <row r="733" spans="1:3" x14ac:dyDescent="0.25">
      <c r="A733" s="1">
        <v>59172</v>
      </c>
      <c r="C733" s="1"/>
    </row>
    <row r="734" spans="1:3" x14ac:dyDescent="0.25">
      <c r="A734" s="1">
        <v>59208</v>
      </c>
      <c r="C734" s="1"/>
    </row>
    <row r="735" spans="1:3" x14ac:dyDescent="0.25">
      <c r="A735" s="1">
        <v>59209</v>
      </c>
      <c r="C735" s="1"/>
    </row>
    <row r="736" spans="1:3" x14ac:dyDescent="0.25">
      <c r="A736" s="1">
        <v>59254</v>
      </c>
      <c r="C736" s="1"/>
    </row>
    <row r="737" spans="1:3" x14ac:dyDescent="0.25">
      <c r="A737" s="1">
        <v>59282</v>
      </c>
      <c r="C737" s="1"/>
    </row>
    <row r="738" spans="1:3" x14ac:dyDescent="0.25">
      <c r="A738" s="1">
        <v>59292</v>
      </c>
      <c r="C738" s="1"/>
    </row>
    <row r="739" spans="1:3" x14ac:dyDescent="0.25">
      <c r="A739" s="1">
        <v>59316</v>
      </c>
      <c r="C739" s="1"/>
    </row>
    <row r="740" spans="1:3" x14ac:dyDescent="0.25">
      <c r="A740" s="1">
        <v>59421</v>
      </c>
      <c r="C740" s="1"/>
    </row>
    <row r="741" spans="1:3" x14ac:dyDescent="0.25">
      <c r="A741" s="1">
        <v>59456</v>
      </c>
      <c r="C741" s="1"/>
    </row>
    <row r="742" spans="1:3" x14ac:dyDescent="0.25">
      <c r="A742" s="1">
        <v>59477</v>
      </c>
      <c r="C742" s="1"/>
    </row>
    <row r="743" spans="1:3" x14ac:dyDescent="0.25">
      <c r="A743" s="1">
        <v>59490</v>
      </c>
      <c r="C743" s="1"/>
    </row>
    <row r="744" spans="1:3" x14ac:dyDescent="0.25">
      <c r="A744" s="1">
        <v>59530</v>
      </c>
      <c r="C744" s="1"/>
    </row>
    <row r="745" spans="1:3" x14ac:dyDescent="0.25">
      <c r="A745" s="1">
        <v>59537</v>
      </c>
      <c r="C745" s="1"/>
    </row>
    <row r="746" spans="1:3" x14ac:dyDescent="0.25">
      <c r="A746" s="1">
        <v>59593</v>
      </c>
      <c r="C746" s="1"/>
    </row>
    <row r="747" spans="1:3" x14ac:dyDescent="0.25">
      <c r="A747" s="1">
        <v>59594</v>
      </c>
      <c r="C747" s="1"/>
    </row>
    <row r="748" spans="1:3" x14ac:dyDescent="0.25">
      <c r="A748" s="1">
        <v>59639</v>
      </c>
      <c r="C748" s="1"/>
    </row>
    <row r="749" spans="1:3" x14ac:dyDescent="0.25">
      <c r="A749" s="1">
        <v>59647</v>
      </c>
      <c r="C749" s="1"/>
    </row>
    <row r="750" spans="1:3" x14ac:dyDescent="0.25">
      <c r="A750" s="1">
        <v>59657</v>
      </c>
      <c r="C750" s="1"/>
    </row>
    <row r="751" spans="1:3" x14ac:dyDescent="0.25">
      <c r="A751" s="1">
        <v>59701</v>
      </c>
      <c r="C751" s="1"/>
    </row>
    <row r="752" spans="1:3" x14ac:dyDescent="0.25">
      <c r="A752" s="1">
        <v>59786</v>
      </c>
      <c r="C752" s="1"/>
    </row>
    <row r="753" spans="1:3" x14ac:dyDescent="0.25">
      <c r="A753" s="1">
        <v>59821</v>
      </c>
      <c r="C753" s="1"/>
    </row>
    <row r="754" spans="1:3" x14ac:dyDescent="0.25">
      <c r="A754" s="1">
        <v>59842</v>
      </c>
      <c r="C754" s="1"/>
    </row>
    <row r="755" spans="1:3" x14ac:dyDescent="0.25">
      <c r="A755" s="1">
        <v>59855</v>
      </c>
      <c r="C755" s="1"/>
    </row>
    <row r="756" spans="1:3" x14ac:dyDescent="0.25">
      <c r="A756" s="1">
        <v>59895</v>
      </c>
      <c r="C756" s="1"/>
    </row>
    <row r="757" spans="1:3" x14ac:dyDescent="0.25">
      <c r="A757" s="1">
        <v>59902</v>
      </c>
      <c r="C757" s="1"/>
    </row>
    <row r="758" spans="1:3" x14ac:dyDescent="0.25">
      <c r="A758" s="1">
        <v>59950</v>
      </c>
      <c r="C758" s="1"/>
    </row>
    <row r="759" spans="1:3" x14ac:dyDescent="0.25">
      <c r="A759" s="1">
        <v>59951</v>
      </c>
      <c r="C759" s="1"/>
    </row>
    <row r="760" spans="1:3" x14ac:dyDescent="0.25">
      <c r="A760" s="1">
        <v>59996</v>
      </c>
      <c r="C760" s="1"/>
    </row>
    <row r="761" spans="1:3" x14ac:dyDescent="0.25">
      <c r="A761" s="1">
        <v>60013</v>
      </c>
      <c r="C761" s="1"/>
    </row>
    <row r="762" spans="1:3" x14ac:dyDescent="0.25">
      <c r="A762" s="1">
        <v>60023</v>
      </c>
      <c r="C762" s="1"/>
    </row>
    <row r="763" spans="1:3" x14ac:dyDescent="0.25">
      <c r="A763" s="1">
        <v>60058</v>
      </c>
      <c r="C763" s="1"/>
    </row>
    <row r="764" spans="1:3" x14ac:dyDescent="0.25">
      <c r="A764" s="1">
        <v>60152</v>
      </c>
      <c r="C764" s="1"/>
    </row>
    <row r="765" spans="1:3" x14ac:dyDescent="0.25">
      <c r="A765" s="1">
        <v>60187</v>
      </c>
      <c r="C765" s="1"/>
    </row>
    <row r="766" spans="1:3" x14ac:dyDescent="0.25">
      <c r="A766" s="1">
        <v>60208</v>
      </c>
      <c r="C766" s="1"/>
    </row>
    <row r="767" spans="1:3" x14ac:dyDescent="0.25">
      <c r="A767" s="1">
        <v>60221</v>
      </c>
      <c r="C767" s="1"/>
    </row>
    <row r="768" spans="1:3" x14ac:dyDescent="0.25">
      <c r="A768" s="1">
        <v>60261</v>
      </c>
      <c r="C768" s="1"/>
    </row>
    <row r="769" spans="1:3" x14ac:dyDescent="0.25">
      <c r="A769" s="1">
        <v>60268</v>
      </c>
      <c r="C769" s="1"/>
    </row>
    <row r="770" spans="1:3" x14ac:dyDescent="0.25">
      <c r="A770" s="1">
        <v>60307</v>
      </c>
      <c r="C770" s="1"/>
    </row>
    <row r="771" spans="1:3" x14ac:dyDescent="0.25">
      <c r="A771" s="1">
        <v>60308</v>
      </c>
      <c r="C771" s="1"/>
    </row>
    <row r="772" spans="1:3" x14ac:dyDescent="0.25">
      <c r="A772" s="1">
        <v>60353</v>
      </c>
      <c r="C772" s="1"/>
    </row>
    <row r="773" spans="1:3" x14ac:dyDescent="0.25">
      <c r="A773" s="1">
        <v>60378</v>
      </c>
      <c r="C773" s="1"/>
    </row>
    <row r="774" spans="1:3" x14ac:dyDescent="0.25">
      <c r="A774" s="1">
        <v>60388</v>
      </c>
      <c r="C774" s="1"/>
    </row>
    <row r="775" spans="1:3" x14ac:dyDescent="0.25">
      <c r="A775" s="1">
        <v>60415</v>
      </c>
      <c r="C775" s="1"/>
    </row>
    <row r="776" spans="1:3" x14ac:dyDescent="0.25">
      <c r="A776" s="1">
        <v>60517</v>
      </c>
      <c r="C776" s="1"/>
    </row>
    <row r="777" spans="1:3" x14ac:dyDescent="0.25">
      <c r="A777" s="1">
        <v>60552</v>
      </c>
      <c r="C777" s="1"/>
    </row>
    <row r="778" spans="1:3" x14ac:dyDescent="0.25">
      <c r="A778" s="1">
        <v>60573</v>
      </c>
      <c r="C778" s="1"/>
    </row>
    <row r="779" spans="1:3" x14ac:dyDescent="0.25">
      <c r="A779" s="1">
        <v>60586</v>
      </c>
      <c r="C779" s="1"/>
    </row>
    <row r="780" spans="1:3" x14ac:dyDescent="0.25">
      <c r="A780" s="1">
        <v>60626</v>
      </c>
      <c r="C780" s="1"/>
    </row>
    <row r="781" spans="1:3" x14ac:dyDescent="0.25">
      <c r="A781" s="1">
        <v>60633</v>
      </c>
      <c r="C781" s="1"/>
    </row>
    <row r="782" spans="1:3" x14ac:dyDescent="0.25">
      <c r="A782" s="1">
        <v>60685</v>
      </c>
      <c r="C782" s="1"/>
    </row>
    <row r="783" spans="1:3" x14ac:dyDescent="0.25">
      <c r="A783" s="1">
        <v>60686</v>
      </c>
      <c r="C783" s="1"/>
    </row>
    <row r="784" spans="1:3" x14ac:dyDescent="0.25">
      <c r="A784" s="1">
        <v>60731</v>
      </c>
      <c r="C784" s="1"/>
    </row>
    <row r="785" spans="1:3" x14ac:dyDescent="0.25">
      <c r="A785" s="1">
        <v>60743</v>
      </c>
      <c r="C785" s="1"/>
    </row>
    <row r="786" spans="1:3" x14ac:dyDescent="0.25">
      <c r="A786" s="1">
        <v>60753</v>
      </c>
      <c r="C786" s="1"/>
    </row>
    <row r="787" spans="1:3" x14ac:dyDescent="0.25">
      <c r="A787" s="1">
        <v>60793</v>
      </c>
      <c r="C787" s="1"/>
    </row>
    <row r="788" spans="1:3" x14ac:dyDescent="0.25">
      <c r="A788" s="1">
        <v>60882</v>
      </c>
      <c r="C788" s="1"/>
    </row>
    <row r="789" spans="1:3" x14ac:dyDescent="0.25">
      <c r="A789" s="1">
        <v>60917</v>
      </c>
      <c r="C789" s="1"/>
    </row>
    <row r="790" spans="1:3" x14ac:dyDescent="0.25">
      <c r="A790" s="1">
        <v>60938</v>
      </c>
      <c r="C790" s="1"/>
    </row>
    <row r="791" spans="1:3" x14ac:dyDescent="0.25">
      <c r="A791" s="1">
        <v>60951</v>
      </c>
      <c r="C791" s="1"/>
    </row>
    <row r="792" spans="1:3" x14ac:dyDescent="0.25">
      <c r="A792" s="1">
        <v>60991</v>
      </c>
      <c r="C792" s="1"/>
    </row>
    <row r="793" spans="1:3" x14ac:dyDescent="0.25">
      <c r="A793" s="1">
        <v>60998</v>
      </c>
      <c r="C793" s="1"/>
    </row>
    <row r="794" spans="1:3" x14ac:dyDescent="0.25">
      <c r="A794" s="1">
        <v>61042</v>
      </c>
      <c r="C794" s="1"/>
    </row>
    <row r="795" spans="1:3" x14ac:dyDescent="0.25">
      <c r="A795" s="1">
        <v>61043</v>
      </c>
      <c r="C795" s="1"/>
    </row>
    <row r="796" spans="1:3" x14ac:dyDescent="0.25">
      <c r="A796" s="1">
        <v>61088</v>
      </c>
      <c r="C796" s="1"/>
    </row>
    <row r="797" spans="1:3" x14ac:dyDescent="0.25">
      <c r="A797" s="1">
        <v>61108</v>
      </c>
      <c r="C797" s="1"/>
    </row>
    <row r="798" spans="1:3" x14ac:dyDescent="0.25">
      <c r="A798" s="1">
        <v>61118</v>
      </c>
      <c r="C798" s="1"/>
    </row>
    <row r="799" spans="1:3" x14ac:dyDescent="0.25">
      <c r="A799" s="1">
        <v>61150</v>
      </c>
      <c r="C799" s="1"/>
    </row>
    <row r="800" spans="1:3" x14ac:dyDescent="0.25">
      <c r="A800" s="1">
        <v>61247</v>
      </c>
      <c r="C800" s="1"/>
    </row>
    <row r="801" spans="1:3" x14ac:dyDescent="0.25">
      <c r="A801" s="1">
        <v>61282</v>
      </c>
      <c r="C801" s="1"/>
    </row>
    <row r="802" spans="1:3" x14ac:dyDescent="0.25">
      <c r="A802" s="1">
        <v>61303</v>
      </c>
      <c r="C802" s="1"/>
    </row>
    <row r="803" spans="1:3" x14ac:dyDescent="0.25">
      <c r="A803" s="1">
        <v>61316</v>
      </c>
      <c r="C803" s="1"/>
    </row>
    <row r="804" spans="1:3" x14ac:dyDescent="0.25">
      <c r="A804" s="1">
        <v>61356</v>
      </c>
      <c r="C804" s="1"/>
    </row>
    <row r="805" spans="1:3" x14ac:dyDescent="0.25">
      <c r="A805" s="1">
        <v>61363</v>
      </c>
      <c r="C805" s="1"/>
    </row>
    <row r="806" spans="1:3" x14ac:dyDescent="0.25">
      <c r="A806" s="1">
        <v>61427</v>
      </c>
      <c r="C806" s="1"/>
    </row>
    <row r="807" spans="1:3" x14ac:dyDescent="0.25">
      <c r="A807" s="1">
        <v>61428</v>
      </c>
      <c r="C807" s="1"/>
    </row>
    <row r="808" spans="1:3" x14ac:dyDescent="0.25">
      <c r="A808" s="1">
        <v>61473</v>
      </c>
      <c r="C808" s="1"/>
    </row>
    <row r="809" spans="1:3" x14ac:dyDescent="0.25">
      <c r="A809" s="1">
        <v>61474</v>
      </c>
      <c r="C809" s="1"/>
    </row>
    <row r="810" spans="1:3" x14ac:dyDescent="0.25">
      <c r="A810" s="1">
        <v>61484</v>
      </c>
      <c r="C810" s="1"/>
    </row>
    <row r="811" spans="1:3" x14ac:dyDescent="0.25">
      <c r="A811" s="1">
        <v>61535</v>
      </c>
      <c r="C811" s="1"/>
    </row>
    <row r="812" spans="1:3" x14ac:dyDescent="0.25">
      <c r="A812" s="1">
        <v>61613</v>
      </c>
      <c r="C812" s="1"/>
    </row>
    <row r="813" spans="1:3" x14ac:dyDescent="0.25">
      <c r="A813" s="1">
        <v>61648</v>
      </c>
      <c r="C813" s="1"/>
    </row>
    <row r="814" spans="1:3" x14ac:dyDescent="0.25">
      <c r="A814" s="1">
        <v>61669</v>
      </c>
      <c r="C814" s="1"/>
    </row>
    <row r="815" spans="1:3" x14ac:dyDescent="0.25">
      <c r="A815" s="1">
        <v>61682</v>
      </c>
      <c r="C815" s="1"/>
    </row>
    <row r="816" spans="1:3" x14ac:dyDescent="0.25">
      <c r="A816" s="1">
        <v>61722</v>
      </c>
      <c r="C816" s="1"/>
    </row>
    <row r="817" spans="1:3" x14ac:dyDescent="0.25">
      <c r="A817" s="1">
        <v>61729</v>
      </c>
      <c r="C817" s="1"/>
    </row>
    <row r="818" spans="1:3" x14ac:dyDescent="0.25">
      <c r="A818" s="1">
        <v>61784</v>
      </c>
      <c r="C818" s="1"/>
    </row>
    <row r="819" spans="1:3" x14ac:dyDescent="0.25">
      <c r="A819" s="1">
        <v>61785</v>
      </c>
      <c r="C819" s="1"/>
    </row>
    <row r="820" spans="1:3" x14ac:dyDescent="0.25">
      <c r="A820" s="1">
        <v>61830</v>
      </c>
      <c r="C820" s="1"/>
    </row>
    <row r="821" spans="1:3" x14ac:dyDescent="0.25">
      <c r="A821" s="1">
        <v>61839</v>
      </c>
      <c r="C821" s="1"/>
    </row>
    <row r="822" spans="1:3" x14ac:dyDescent="0.25">
      <c r="A822" s="1">
        <v>61849</v>
      </c>
      <c r="C822" s="1"/>
    </row>
    <row r="823" spans="1:3" x14ac:dyDescent="0.25">
      <c r="A823" s="1">
        <v>61892</v>
      </c>
      <c r="C823" s="1"/>
    </row>
    <row r="824" spans="1:3" x14ac:dyDescent="0.25">
      <c r="A824" s="1">
        <v>61978</v>
      </c>
      <c r="C824" s="1"/>
    </row>
    <row r="825" spans="1:3" x14ac:dyDescent="0.25">
      <c r="A825" s="1">
        <v>62013</v>
      </c>
      <c r="C825" s="1"/>
    </row>
    <row r="826" spans="1:3" x14ac:dyDescent="0.25">
      <c r="A826" s="1">
        <v>62034</v>
      </c>
      <c r="C826" s="1"/>
    </row>
    <row r="827" spans="1:3" x14ac:dyDescent="0.25">
      <c r="A827" s="1">
        <v>62047</v>
      </c>
      <c r="C827" s="1"/>
    </row>
    <row r="828" spans="1:3" x14ac:dyDescent="0.25">
      <c r="A828" s="1">
        <v>62087</v>
      </c>
      <c r="C828" s="1"/>
    </row>
    <row r="829" spans="1:3" x14ac:dyDescent="0.25">
      <c r="A829" s="1">
        <v>62094</v>
      </c>
      <c r="C829" s="1"/>
    </row>
    <row r="830" spans="1:3" x14ac:dyDescent="0.25">
      <c r="A830" s="1">
        <v>62134</v>
      </c>
      <c r="C830" s="1"/>
    </row>
    <row r="831" spans="1:3" x14ac:dyDescent="0.25">
      <c r="A831" s="1">
        <v>62135</v>
      </c>
      <c r="C831" s="1"/>
    </row>
    <row r="832" spans="1:3" x14ac:dyDescent="0.25">
      <c r="A832" s="1">
        <v>62180</v>
      </c>
      <c r="C832" s="1"/>
    </row>
    <row r="833" spans="1:3" x14ac:dyDescent="0.25">
      <c r="A833" s="1">
        <v>62204</v>
      </c>
      <c r="C833" s="1"/>
    </row>
    <row r="834" spans="1:3" x14ac:dyDescent="0.25">
      <c r="A834" s="1">
        <v>62214</v>
      </c>
      <c r="C834" s="1"/>
    </row>
    <row r="835" spans="1:3" x14ac:dyDescent="0.25">
      <c r="A835" s="1">
        <v>62242</v>
      </c>
      <c r="C835" s="1"/>
    </row>
    <row r="836" spans="1:3" x14ac:dyDescent="0.25">
      <c r="A836" s="1">
        <v>62343</v>
      </c>
      <c r="C836" s="1"/>
    </row>
    <row r="837" spans="1:3" x14ac:dyDescent="0.25">
      <c r="A837" s="1">
        <v>62378</v>
      </c>
      <c r="C837" s="1"/>
    </row>
    <row r="838" spans="1:3" x14ac:dyDescent="0.25">
      <c r="A838" s="1">
        <v>62399</v>
      </c>
      <c r="C838" s="1"/>
    </row>
    <row r="839" spans="1:3" x14ac:dyDescent="0.25">
      <c r="A839" s="1">
        <v>62412</v>
      </c>
      <c r="C839" s="1"/>
    </row>
    <row r="840" spans="1:3" x14ac:dyDescent="0.25">
      <c r="A840" s="1">
        <v>62452</v>
      </c>
      <c r="C840" s="1"/>
    </row>
    <row r="841" spans="1:3" x14ac:dyDescent="0.25">
      <c r="A841" s="1">
        <v>62459</v>
      </c>
      <c r="C841" s="1"/>
    </row>
    <row r="842" spans="1:3" x14ac:dyDescent="0.25">
      <c r="A842" s="1">
        <v>62519</v>
      </c>
      <c r="C842" s="1"/>
    </row>
    <row r="843" spans="1:3" x14ac:dyDescent="0.25">
      <c r="A843" s="1">
        <v>62520</v>
      </c>
      <c r="C843" s="1"/>
    </row>
    <row r="844" spans="1:3" x14ac:dyDescent="0.25">
      <c r="A844" s="1">
        <v>62565</v>
      </c>
      <c r="C844" s="1"/>
    </row>
    <row r="845" spans="1:3" x14ac:dyDescent="0.25">
      <c r="A845" s="1">
        <v>62569</v>
      </c>
      <c r="C845" s="1"/>
    </row>
    <row r="846" spans="1:3" x14ac:dyDescent="0.25">
      <c r="A846" s="1">
        <v>62579</v>
      </c>
      <c r="C846" s="1"/>
    </row>
    <row r="847" spans="1:3" x14ac:dyDescent="0.25">
      <c r="A847" s="1">
        <v>62627</v>
      </c>
      <c r="C847" s="1"/>
    </row>
    <row r="848" spans="1:3" x14ac:dyDescent="0.25">
      <c r="A848" s="1">
        <v>62708</v>
      </c>
      <c r="C848" s="1"/>
    </row>
    <row r="849" spans="1:3" x14ac:dyDescent="0.25">
      <c r="A849" s="1">
        <v>62743</v>
      </c>
      <c r="C849" s="1"/>
    </row>
    <row r="850" spans="1:3" x14ac:dyDescent="0.25">
      <c r="A850" s="1">
        <v>62764</v>
      </c>
      <c r="C850" s="1"/>
    </row>
    <row r="851" spans="1:3" x14ac:dyDescent="0.25">
      <c r="A851" s="1">
        <v>62777</v>
      </c>
      <c r="C851" s="1"/>
    </row>
    <row r="852" spans="1:3" x14ac:dyDescent="0.25">
      <c r="A852" s="1">
        <v>62817</v>
      </c>
      <c r="C852" s="1"/>
    </row>
    <row r="853" spans="1:3" x14ac:dyDescent="0.25">
      <c r="A853" s="1">
        <v>62824</v>
      </c>
      <c r="C853" s="1"/>
    </row>
    <row r="854" spans="1:3" x14ac:dyDescent="0.25">
      <c r="A854" s="1">
        <v>62876</v>
      </c>
      <c r="C854" s="1"/>
    </row>
    <row r="855" spans="1:3" x14ac:dyDescent="0.25">
      <c r="A855" s="1">
        <v>62877</v>
      </c>
      <c r="C855" s="1"/>
    </row>
    <row r="856" spans="1:3" x14ac:dyDescent="0.25">
      <c r="A856" s="1">
        <v>62922</v>
      </c>
      <c r="C856" s="1"/>
    </row>
    <row r="857" spans="1:3" x14ac:dyDescent="0.25">
      <c r="A857" s="1">
        <v>62935</v>
      </c>
      <c r="C857" s="1"/>
    </row>
    <row r="858" spans="1:3" x14ac:dyDescent="0.25">
      <c r="A858" s="1">
        <v>62945</v>
      </c>
      <c r="C858" s="1"/>
    </row>
    <row r="859" spans="1:3" x14ac:dyDescent="0.25">
      <c r="A859" s="1">
        <v>62984</v>
      </c>
      <c r="C859" s="1"/>
    </row>
    <row r="860" spans="1:3" x14ac:dyDescent="0.25">
      <c r="A860" s="1">
        <v>63074</v>
      </c>
      <c r="C860" s="1"/>
    </row>
    <row r="861" spans="1:3" x14ac:dyDescent="0.25">
      <c r="A861" s="1">
        <v>63109</v>
      </c>
      <c r="C861" s="1"/>
    </row>
    <row r="862" spans="1:3" x14ac:dyDescent="0.25">
      <c r="A862" s="1">
        <v>63130</v>
      </c>
      <c r="C862" s="1"/>
    </row>
    <row r="863" spans="1:3" x14ac:dyDescent="0.25">
      <c r="A863" s="1">
        <v>63143</v>
      </c>
      <c r="C863" s="1"/>
    </row>
    <row r="864" spans="1:3" x14ac:dyDescent="0.25">
      <c r="A864" s="1">
        <v>63183</v>
      </c>
      <c r="C864" s="1"/>
    </row>
    <row r="865" spans="1:3" x14ac:dyDescent="0.25">
      <c r="A865" s="1">
        <v>63190</v>
      </c>
      <c r="C865" s="1"/>
    </row>
    <row r="866" spans="1:3" x14ac:dyDescent="0.25">
      <c r="A866" s="1">
        <v>63226</v>
      </c>
      <c r="C866" s="1"/>
    </row>
    <row r="867" spans="1:3" x14ac:dyDescent="0.25">
      <c r="A867" s="1">
        <v>63227</v>
      </c>
      <c r="C867" s="1"/>
    </row>
    <row r="868" spans="1:3" x14ac:dyDescent="0.25">
      <c r="A868" s="1">
        <v>63272</v>
      </c>
      <c r="C868" s="1"/>
    </row>
    <row r="869" spans="1:3" x14ac:dyDescent="0.25">
      <c r="A869" s="1">
        <v>63300</v>
      </c>
      <c r="C869" s="1"/>
    </row>
    <row r="870" spans="1:3" x14ac:dyDescent="0.25">
      <c r="A870" s="1">
        <v>63310</v>
      </c>
      <c r="C870" s="1"/>
    </row>
    <row r="871" spans="1:3" x14ac:dyDescent="0.25">
      <c r="A871" s="1">
        <v>63334</v>
      </c>
      <c r="C871" s="1"/>
    </row>
    <row r="872" spans="1:3" x14ac:dyDescent="0.25">
      <c r="A872" s="1">
        <v>63439</v>
      </c>
      <c r="C872" s="1"/>
    </row>
    <row r="873" spans="1:3" x14ac:dyDescent="0.25">
      <c r="A873" s="1">
        <v>63474</v>
      </c>
      <c r="C873" s="1"/>
    </row>
    <row r="874" spans="1:3" x14ac:dyDescent="0.25">
      <c r="A874" s="1">
        <v>63495</v>
      </c>
      <c r="C874" s="1"/>
    </row>
    <row r="875" spans="1:3" x14ac:dyDescent="0.25">
      <c r="A875" s="1">
        <v>63508</v>
      </c>
      <c r="C875" s="1"/>
    </row>
    <row r="876" spans="1:3" x14ac:dyDescent="0.25">
      <c r="A876" s="1">
        <v>63548</v>
      </c>
      <c r="C876" s="1"/>
    </row>
    <row r="877" spans="1:3" x14ac:dyDescent="0.25">
      <c r="A877" s="1">
        <v>63555</v>
      </c>
      <c r="C877" s="1"/>
    </row>
    <row r="878" spans="1:3" x14ac:dyDescent="0.25">
      <c r="A878" s="1">
        <v>63611</v>
      </c>
      <c r="C878" s="1"/>
    </row>
    <row r="879" spans="1:3" x14ac:dyDescent="0.25">
      <c r="A879" s="1">
        <v>63612</v>
      </c>
      <c r="C879" s="1"/>
    </row>
    <row r="880" spans="1:3" x14ac:dyDescent="0.25">
      <c r="A880" s="1">
        <v>63657</v>
      </c>
      <c r="C880" s="1"/>
    </row>
    <row r="881" spans="1:3" x14ac:dyDescent="0.25">
      <c r="A881" s="1">
        <v>63665</v>
      </c>
      <c r="C881" s="1"/>
    </row>
    <row r="882" spans="1:3" x14ac:dyDescent="0.25">
      <c r="A882" s="1">
        <v>63675</v>
      </c>
      <c r="C882" s="1"/>
    </row>
    <row r="883" spans="1:3" x14ac:dyDescent="0.25">
      <c r="A883" s="1">
        <v>63719</v>
      </c>
      <c r="C883" s="1"/>
    </row>
    <row r="884" spans="1:3" x14ac:dyDescent="0.25">
      <c r="A884" s="1">
        <v>63804</v>
      </c>
      <c r="C884" s="1"/>
    </row>
    <row r="885" spans="1:3" x14ac:dyDescent="0.25">
      <c r="A885" s="1">
        <v>63839</v>
      </c>
      <c r="C885" s="1"/>
    </row>
    <row r="886" spans="1:3" x14ac:dyDescent="0.25">
      <c r="A886" s="1">
        <v>63860</v>
      </c>
      <c r="C886" s="1"/>
    </row>
    <row r="887" spans="1:3" x14ac:dyDescent="0.25">
      <c r="A887" s="1">
        <v>63873</v>
      </c>
      <c r="C887" s="1"/>
    </row>
    <row r="888" spans="1:3" x14ac:dyDescent="0.25">
      <c r="A888" s="1">
        <v>63913</v>
      </c>
      <c r="C888" s="1"/>
    </row>
    <row r="889" spans="1:3" x14ac:dyDescent="0.25">
      <c r="A889" s="1">
        <v>63920</v>
      </c>
      <c r="C889" s="1"/>
    </row>
    <row r="890" spans="1:3" x14ac:dyDescent="0.25">
      <c r="A890" s="1">
        <v>63968</v>
      </c>
      <c r="C890" s="1"/>
    </row>
    <row r="891" spans="1:3" x14ac:dyDescent="0.25">
      <c r="A891" s="1">
        <v>63969</v>
      </c>
      <c r="C891" s="1"/>
    </row>
    <row r="892" spans="1:3" x14ac:dyDescent="0.25">
      <c r="A892" s="1">
        <v>64014</v>
      </c>
      <c r="C892" s="1"/>
    </row>
    <row r="893" spans="1:3" x14ac:dyDescent="0.25">
      <c r="A893" s="1">
        <v>64030</v>
      </c>
      <c r="C893" s="1"/>
    </row>
    <row r="894" spans="1:3" x14ac:dyDescent="0.25">
      <c r="A894" s="1">
        <v>64040</v>
      </c>
      <c r="C894" s="1"/>
    </row>
    <row r="895" spans="1:3" x14ac:dyDescent="0.25">
      <c r="A895" s="1">
        <v>64076</v>
      </c>
      <c r="C895" s="1"/>
    </row>
    <row r="896" spans="1:3" x14ac:dyDescent="0.25">
      <c r="A896" s="1">
        <v>64169</v>
      </c>
      <c r="C896" s="1"/>
    </row>
    <row r="897" spans="1:3" x14ac:dyDescent="0.25">
      <c r="A897" s="1">
        <v>64204</v>
      </c>
      <c r="C897" s="1"/>
    </row>
    <row r="898" spans="1:3" x14ac:dyDescent="0.25">
      <c r="A898" s="1">
        <v>64225</v>
      </c>
      <c r="C898" s="1"/>
    </row>
    <row r="899" spans="1:3" x14ac:dyDescent="0.25">
      <c r="A899" s="1">
        <v>64238</v>
      </c>
      <c r="C899" s="1"/>
    </row>
    <row r="900" spans="1:3" x14ac:dyDescent="0.25">
      <c r="A900" s="1">
        <v>64278</v>
      </c>
      <c r="C900" s="1"/>
    </row>
    <row r="901" spans="1:3" x14ac:dyDescent="0.25">
      <c r="A901" s="1">
        <v>64285</v>
      </c>
      <c r="C901" s="1"/>
    </row>
    <row r="902" spans="1:3" x14ac:dyDescent="0.25">
      <c r="A902" s="1">
        <v>64346</v>
      </c>
      <c r="C902" s="1"/>
    </row>
    <row r="903" spans="1:3" x14ac:dyDescent="0.25">
      <c r="A903" s="1">
        <v>64347</v>
      </c>
      <c r="C903" s="1"/>
    </row>
    <row r="904" spans="1:3" x14ac:dyDescent="0.25">
      <c r="A904" s="1">
        <v>64392</v>
      </c>
      <c r="C904" s="1"/>
    </row>
    <row r="905" spans="1:3" x14ac:dyDescent="0.25">
      <c r="A905" s="1">
        <v>64396</v>
      </c>
      <c r="C905" s="1"/>
    </row>
    <row r="906" spans="1:3" x14ac:dyDescent="0.25">
      <c r="A906" s="1">
        <v>64406</v>
      </c>
      <c r="C906" s="1"/>
    </row>
    <row r="907" spans="1:3" x14ac:dyDescent="0.25">
      <c r="A907" s="1">
        <v>64454</v>
      </c>
      <c r="C907" s="1"/>
    </row>
    <row r="908" spans="1:3" x14ac:dyDescent="0.25">
      <c r="A908" s="1">
        <v>64535</v>
      </c>
      <c r="C908" s="1"/>
    </row>
    <row r="909" spans="1:3" x14ac:dyDescent="0.25">
      <c r="A909" s="1">
        <v>64570</v>
      </c>
      <c r="C909" s="1"/>
    </row>
    <row r="910" spans="1:3" x14ac:dyDescent="0.25">
      <c r="A910" s="1">
        <v>64591</v>
      </c>
      <c r="C910" s="1"/>
    </row>
    <row r="911" spans="1:3" x14ac:dyDescent="0.25">
      <c r="A911" s="1">
        <v>64604</v>
      </c>
      <c r="C911" s="1"/>
    </row>
    <row r="912" spans="1:3" x14ac:dyDescent="0.25">
      <c r="A912" s="1">
        <v>64644</v>
      </c>
      <c r="C912" s="1"/>
    </row>
    <row r="913" spans="1:3" x14ac:dyDescent="0.25">
      <c r="A913" s="1">
        <v>64651</v>
      </c>
      <c r="C913" s="1"/>
    </row>
    <row r="914" spans="1:3" x14ac:dyDescent="0.25">
      <c r="A914" s="1">
        <v>64703</v>
      </c>
      <c r="C914" s="1"/>
    </row>
    <row r="915" spans="1:3" x14ac:dyDescent="0.25">
      <c r="A915" s="1">
        <v>64704</v>
      </c>
      <c r="C915" s="1"/>
    </row>
    <row r="916" spans="1:3" x14ac:dyDescent="0.25">
      <c r="A916" s="1">
        <v>64749</v>
      </c>
      <c r="C916" s="1"/>
    </row>
    <row r="917" spans="1:3" x14ac:dyDescent="0.25">
      <c r="A917" s="1">
        <v>64761</v>
      </c>
      <c r="C917" s="1"/>
    </row>
    <row r="918" spans="1:3" x14ac:dyDescent="0.25">
      <c r="A918" s="1">
        <v>64771</v>
      </c>
      <c r="C918" s="1"/>
    </row>
    <row r="919" spans="1:3" x14ac:dyDescent="0.25">
      <c r="A919" s="1">
        <v>64811</v>
      </c>
      <c r="C919" s="1"/>
    </row>
    <row r="920" spans="1:3" x14ac:dyDescent="0.25">
      <c r="A920" s="1">
        <v>64900</v>
      </c>
      <c r="C920" s="1"/>
    </row>
    <row r="921" spans="1:3" x14ac:dyDescent="0.25">
      <c r="A921" s="1">
        <v>64935</v>
      </c>
      <c r="C921" s="1"/>
    </row>
    <row r="922" spans="1:3" x14ac:dyDescent="0.25">
      <c r="A922" s="1">
        <v>64956</v>
      </c>
      <c r="C922" s="1"/>
    </row>
    <row r="923" spans="1:3" x14ac:dyDescent="0.25">
      <c r="A923" s="1">
        <v>64969</v>
      </c>
      <c r="C923" s="1"/>
    </row>
    <row r="924" spans="1:3" x14ac:dyDescent="0.25">
      <c r="A924" s="1">
        <v>65009</v>
      </c>
      <c r="C924" s="1"/>
    </row>
    <row r="925" spans="1:3" x14ac:dyDescent="0.25">
      <c r="A925" s="1">
        <v>65016</v>
      </c>
      <c r="C925" s="1"/>
    </row>
    <row r="926" spans="1:3" x14ac:dyDescent="0.25">
      <c r="A926" s="1">
        <v>65060</v>
      </c>
      <c r="C926" s="1"/>
    </row>
    <row r="927" spans="1:3" x14ac:dyDescent="0.25">
      <c r="A927" s="1">
        <v>65061</v>
      </c>
      <c r="C927" s="1"/>
    </row>
    <row r="928" spans="1:3" x14ac:dyDescent="0.25">
      <c r="A928" s="1">
        <v>65106</v>
      </c>
      <c r="C928" s="1"/>
    </row>
    <row r="929" spans="1:3" x14ac:dyDescent="0.25">
      <c r="A929" s="1">
        <v>65126</v>
      </c>
      <c r="C929" s="1"/>
    </row>
    <row r="930" spans="1:3" x14ac:dyDescent="0.25">
      <c r="A930" s="1">
        <v>65136</v>
      </c>
      <c r="C930" s="1"/>
    </row>
    <row r="931" spans="1:3" x14ac:dyDescent="0.25">
      <c r="A931" s="1">
        <v>65168</v>
      </c>
      <c r="C931" s="1"/>
    </row>
    <row r="932" spans="1:3" x14ac:dyDescent="0.25">
      <c r="A932" s="1">
        <v>65265</v>
      </c>
      <c r="C932" s="1"/>
    </row>
    <row r="933" spans="1:3" x14ac:dyDescent="0.25">
      <c r="A933" s="1">
        <v>65300</v>
      </c>
      <c r="C933" s="1"/>
    </row>
    <row r="934" spans="1:3" x14ac:dyDescent="0.25">
      <c r="A934" s="1">
        <v>65321</v>
      </c>
      <c r="C934" s="1"/>
    </row>
    <row r="935" spans="1:3" x14ac:dyDescent="0.25">
      <c r="A935" s="1">
        <v>65334</v>
      </c>
      <c r="C935" s="1"/>
    </row>
    <row r="936" spans="1:3" x14ac:dyDescent="0.25">
      <c r="A936" s="1">
        <v>65374</v>
      </c>
      <c r="C936" s="1"/>
    </row>
    <row r="937" spans="1:3" x14ac:dyDescent="0.25">
      <c r="C937" s="1"/>
    </row>
    <row r="938" spans="1:3" x14ac:dyDescent="0.25">
      <c r="C938" s="1"/>
    </row>
    <row r="939" spans="1:3" x14ac:dyDescent="0.25">
      <c r="C939" s="1"/>
    </row>
    <row r="940" spans="1:3" x14ac:dyDescent="0.25">
      <c r="C940" s="1"/>
    </row>
    <row r="941" spans="1:3" x14ac:dyDescent="0.25">
      <c r="C941" s="1"/>
    </row>
    <row r="942" spans="1:3" x14ac:dyDescent="0.25">
      <c r="C942" s="1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>
    <oddHeader>&amp;R&amp;"Calibri"&amp;10&amp;K000000#interna&amp;1#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LTN Carregamento</vt:lpstr>
      <vt:lpstr>Feriados</vt:lpstr>
      <vt:lpstr>Gráf LTN Carreg</vt:lpstr>
    </vt:vector>
  </TitlesOfParts>
  <Company>Banco do Brasil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Figueiredo</dc:creator>
  <cp:lastModifiedBy>Jefferson Veiga Figueiredo</cp:lastModifiedBy>
  <dcterms:created xsi:type="dcterms:W3CDTF">2017-03-31T12:42:18Z</dcterms:created>
  <dcterms:modified xsi:type="dcterms:W3CDTF">2022-08-12T03:10:43Z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881dc9-f7f2-41de-a334-ceff3dc15b31_Enabled">
    <vt:lpwstr>true</vt:lpwstr>
  </property>
  <property fmtid="{D5CDD505-2E9C-101B-9397-08002B2CF9AE}" pid="3" name="MSIP_Label_40881dc9-f7f2-41de-a334-ceff3dc15b31_SetDate">
    <vt:lpwstr>2022-08-11T12:34:12Z</vt:lpwstr>
  </property>
  <property fmtid="{D5CDD505-2E9C-101B-9397-08002B2CF9AE}" pid="4" name="MSIP_Label_40881dc9-f7f2-41de-a334-ceff3dc15b31_Method">
    <vt:lpwstr>Standard</vt:lpwstr>
  </property>
  <property fmtid="{D5CDD505-2E9C-101B-9397-08002B2CF9AE}" pid="5" name="MSIP_Label_40881dc9-f7f2-41de-a334-ceff3dc15b31_Name">
    <vt:lpwstr>40881dc9-f7f2-41de-a334-ceff3dc15b31</vt:lpwstr>
  </property>
  <property fmtid="{D5CDD505-2E9C-101B-9397-08002B2CF9AE}" pid="6" name="MSIP_Label_40881dc9-f7f2-41de-a334-ceff3dc15b31_SiteId">
    <vt:lpwstr>ea0c2907-38d2-4181-8750-b0b190b60443</vt:lpwstr>
  </property>
  <property fmtid="{D5CDD505-2E9C-101B-9397-08002B2CF9AE}" pid="7" name="MSIP_Label_40881dc9-f7f2-41de-a334-ceff3dc15b31_ActionId">
    <vt:lpwstr>35bf2f0a-459e-448d-b91d-bb97ccbfbdde</vt:lpwstr>
  </property>
  <property fmtid="{D5CDD505-2E9C-101B-9397-08002B2CF9AE}" pid="8" name="MSIP_Label_40881dc9-f7f2-41de-a334-ceff3dc15b31_ContentBits">
    <vt:lpwstr>1</vt:lpwstr>
  </property>
</Properties>
</file>