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Desktop\RFP 03-2020\Curso Precificação\Planilhas\Para os Alunos\"/>
    </mc:Choice>
  </mc:AlternateContent>
  <xr:revisionPtr revIDLastSave="0" documentId="13_ncr:1_{C055A535-36FE-4BC0-9FD1-F91B9B9DDE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TN Carregamento" sheetId="12" r:id="rId1"/>
    <sheet name="Gráf LTN Carreg" sheetId="13" r:id="rId2"/>
    <sheet name="Feriados" sheetId="4" r:id="rId3"/>
  </sheets>
  <externalReferences>
    <externalReference r:id="rId4"/>
  </externalReferences>
  <definedNames>
    <definedName name="feriado">[1]FERIADOS!$A$2:$A$1037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2" l="1"/>
  <c r="J3" i="12" l="1"/>
  <c r="E3" i="12"/>
  <c r="D4" i="12"/>
  <c r="D5" i="12" s="1"/>
  <c r="D6" i="12" s="1"/>
  <c r="D7" i="12" s="1"/>
  <c r="D8" i="12" l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C4" i="12"/>
  <c r="B4" i="12"/>
  <c r="B5" i="12" s="1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J4" i="12" l="1"/>
  <c r="E4" i="12"/>
  <c r="D9" i="12"/>
  <c r="O4" i="12"/>
  <c r="C5" i="12"/>
  <c r="J5" i="12" l="1"/>
  <c r="E5" i="12"/>
  <c r="D10" i="12"/>
  <c r="O5" i="12"/>
  <c r="O6" i="12" s="1"/>
  <c r="K4" i="12"/>
  <c r="C6" i="12"/>
  <c r="J6" i="12" l="1"/>
  <c r="E6" i="12"/>
  <c r="D11" i="12"/>
  <c r="F4" i="12"/>
  <c r="G4" i="12" s="1"/>
  <c r="H4" i="12" s="1"/>
  <c r="L4" i="12"/>
  <c r="M4" i="12" s="1"/>
  <c r="O7" i="12"/>
  <c r="C7" i="12"/>
  <c r="P4" i="12"/>
  <c r="D12" i="12" l="1"/>
  <c r="J7" i="12"/>
  <c r="E7" i="12"/>
  <c r="Q4" i="12"/>
  <c r="R4" i="12" s="1"/>
  <c r="T4" i="12" s="1"/>
  <c r="S4" i="12"/>
  <c r="P5" i="12"/>
  <c r="C8" i="12"/>
  <c r="K5" i="12"/>
  <c r="L5" i="12" s="1"/>
  <c r="M5" i="12" s="1"/>
  <c r="O8" i="12"/>
  <c r="F5" i="12"/>
  <c r="G5" i="12" s="1"/>
  <c r="H5" i="12" s="1"/>
  <c r="J8" i="12" l="1"/>
  <c r="E8" i="12"/>
  <c r="D13" i="12"/>
  <c r="Q5" i="12"/>
  <c r="R5" i="12" s="1"/>
  <c r="T5" i="12" s="1"/>
  <c r="S5" i="12"/>
  <c r="F6" i="12"/>
  <c r="G6" i="12" s="1"/>
  <c r="H6" i="12" s="1"/>
  <c r="O9" i="12"/>
  <c r="C9" i="12"/>
  <c r="P6" i="12"/>
  <c r="K6" i="12"/>
  <c r="L6" i="12" s="1"/>
  <c r="M6" i="12" s="1"/>
  <c r="J9" i="12" l="1"/>
  <c r="E9" i="12"/>
  <c r="D14" i="12"/>
  <c r="K7" i="12"/>
  <c r="L7" i="12" s="1"/>
  <c r="M7" i="12" s="1"/>
  <c r="Q6" i="12"/>
  <c r="R6" i="12" s="1"/>
  <c r="T6" i="12" s="1"/>
  <c r="S6" i="12"/>
  <c r="F7" i="12"/>
  <c r="G7" i="12" s="1"/>
  <c r="H7" i="12" s="1"/>
  <c r="C10" i="12"/>
  <c r="P7" i="12"/>
  <c r="O10" i="12"/>
  <c r="J10" i="12" l="1"/>
  <c r="E10" i="12"/>
  <c r="D15" i="12"/>
  <c r="Q7" i="12"/>
  <c r="R7" i="12" s="1"/>
  <c r="T7" i="12" s="1"/>
  <c r="S7" i="12"/>
  <c r="P8" i="12"/>
  <c r="O11" i="12"/>
  <c r="C11" i="12"/>
  <c r="K8" i="12"/>
  <c r="L8" i="12" s="1"/>
  <c r="M8" i="12" s="1"/>
  <c r="F8" i="12"/>
  <c r="G8" i="12" s="1"/>
  <c r="H8" i="12" s="1"/>
  <c r="J11" i="12" l="1"/>
  <c r="E11" i="12"/>
  <c r="D16" i="12"/>
  <c r="Q8" i="12"/>
  <c r="R8" i="12" s="1"/>
  <c r="T8" i="12" s="1"/>
  <c r="S8" i="12"/>
  <c r="P9" i="12"/>
  <c r="O12" i="12"/>
  <c r="C12" i="12"/>
  <c r="F9" i="12"/>
  <c r="G9" i="12" s="1"/>
  <c r="H9" i="12" s="1"/>
  <c r="K9" i="12"/>
  <c r="L9" i="12" s="1"/>
  <c r="M9" i="12" s="1"/>
  <c r="J12" i="12" l="1"/>
  <c r="E12" i="12"/>
  <c r="D17" i="12"/>
  <c r="Q9" i="12"/>
  <c r="R9" i="12" s="1"/>
  <c r="T9" i="12" s="1"/>
  <c r="S9" i="12"/>
  <c r="K10" i="12"/>
  <c r="L10" i="12" s="1"/>
  <c r="M10" i="12" s="1"/>
  <c r="O13" i="12"/>
  <c r="P10" i="12"/>
  <c r="F10" i="12"/>
  <c r="G10" i="12" s="1"/>
  <c r="H10" i="12" s="1"/>
  <c r="C13" i="12"/>
  <c r="J13" i="12" l="1"/>
  <c r="E13" i="12"/>
  <c r="D18" i="12"/>
  <c r="Q10" i="12"/>
  <c r="R10" i="12" s="1"/>
  <c r="T10" i="12" s="1"/>
  <c r="S10" i="12"/>
  <c r="F11" i="12"/>
  <c r="G11" i="12" s="1"/>
  <c r="H11" i="12" s="1"/>
  <c r="P11" i="12"/>
  <c r="O14" i="12"/>
  <c r="C14" i="12"/>
  <c r="K11" i="12"/>
  <c r="L11" i="12" s="1"/>
  <c r="M11" i="12" s="1"/>
  <c r="J14" i="12" l="1"/>
  <c r="E14" i="12"/>
  <c r="D19" i="12"/>
  <c r="K13" i="12"/>
  <c r="Q11" i="12"/>
  <c r="R11" i="12" s="1"/>
  <c r="T11" i="12" s="1"/>
  <c r="S11" i="12"/>
  <c r="K12" i="12"/>
  <c r="L12" i="12" s="1"/>
  <c r="M12" i="12" s="1"/>
  <c r="P12" i="12"/>
  <c r="C15" i="12"/>
  <c r="O15" i="12"/>
  <c r="F12" i="12"/>
  <c r="G12" i="12" s="1"/>
  <c r="H12" i="12" s="1"/>
  <c r="J15" i="12" l="1"/>
  <c r="E15" i="12"/>
  <c r="D20" i="12"/>
  <c r="Q12" i="12"/>
  <c r="R12" i="12" s="1"/>
  <c r="T12" i="12" s="1"/>
  <c r="S12" i="12"/>
  <c r="L13" i="12"/>
  <c r="M13" i="12" s="1"/>
  <c r="O16" i="12"/>
  <c r="P13" i="12"/>
  <c r="F13" i="12"/>
  <c r="G13" i="12" s="1"/>
  <c r="H13" i="12" s="1"/>
  <c r="C16" i="12"/>
  <c r="J16" i="12" l="1"/>
  <c r="E16" i="12"/>
  <c r="D21" i="12"/>
  <c r="Q13" i="12"/>
  <c r="R13" i="12" s="1"/>
  <c r="T13" i="12" s="1"/>
  <c r="S13" i="12"/>
  <c r="F14" i="12"/>
  <c r="G14" i="12" s="1"/>
  <c r="H14" i="12" s="1"/>
  <c r="C17" i="12"/>
  <c r="K14" i="12"/>
  <c r="L14" i="12" s="1"/>
  <c r="M14" i="12" s="1"/>
  <c r="P14" i="12"/>
  <c r="O17" i="12"/>
  <c r="J17" i="12" l="1"/>
  <c r="E17" i="12"/>
  <c r="D22" i="12"/>
  <c r="Q14" i="12"/>
  <c r="R14" i="12" s="1"/>
  <c r="T14" i="12" s="1"/>
  <c r="S14" i="12"/>
  <c r="K15" i="12"/>
  <c r="L15" i="12" s="1"/>
  <c r="M15" i="12" s="1"/>
  <c r="O18" i="12"/>
  <c r="C18" i="12"/>
  <c r="F15" i="12"/>
  <c r="G15" i="12" s="1"/>
  <c r="H15" i="12" s="1"/>
  <c r="P15" i="12"/>
  <c r="J18" i="12" l="1"/>
  <c r="E18" i="12"/>
  <c r="D23" i="12"/>
  <c r="Q15" i="12"/>
  <c r="R15" i="12" s="1"/>
  <c r="T15" i="12" s="1"/>
  <c r="S15" i="12"/>
  <c r="O19" i="12"/>
  <c r="P16" i="12"/>
  <c r="C19" i="12"/>
  <c r="F16" i="12"/>
  <c r="G16" i="12" s="1"/>
  <c r="H16" i="12" s="1"/>
  <c r="K16" i="12"/>
  <c r="L16" i="12" s="1"/>
  <c r="M16" i="12" s="1"/>
  <c r="J19" i="12" l="1"/>
  <c r="E19" i="12"/>
  <c r="D24" i="12"/>
  <c r="K18" i="12"/>
  <c r="Q16" i="12"/>
  <c r="R16" i="12" s="1"/>
  <c r="T16" i="12" s="1"/>
  <c r="S16" i="12"/>
  <c r="F17" i="12"/>
  <c r="G17" i="12" s="1"/>
  <c r="H17" i="12" s="1"/>
  <c r="C20" i="12"/>
  <c r="K17" i="12"/>
  <c r="L17" i="12" s="1"/>
  <c r="M17" i="12" s="1"/>
  <c r="P17" i="12"/>
  <c r="O20" i="12"/>
  <c r="J20" i="12" l="1"/>
  <c r="E20" i="12"/>
  <c r="D25" i="12"/>
  <c r="Q17" i="12"/>
  <c r="R17" i="12" s="1"/>
  <c r="T17" i="12" s="1"/>
  <c r="S17" i="12"/>
  <c r="P18" i="12"/>
  <c r="O21" i="12"/>
  <c r="F18" i="12"/>
  <c r="G18" i="12" s="1"/>
  <c r="H18" i="12" s="1"/>
  <c r="C21" i="12"/>
  <c r="L18" i="12"/>
  <c r="M18" i="12" s="1"/>
  <c r="J21" i="12" l="1"/>
  <c r="E21" i="12"/>
  <c r="D26" i="12"/>
  <c r="K19" i="12"/>
  <c r="L19" i="12" s="1"/>
  <c r="M19" i="12" s="1"/>
  <c r="Q18" i="12"/>
  <c r="R18" i="12" s="1"/>
  <c r="T18" i="12" s="1"/>
  <c r="S18" i="12"/>
  <c r="C22" i="12"/>
  <c r="P19" i="12"/>
  <c r="F19" i="12"/>
  <c r="G19" i="12" s="1"/>
  <c r="H19" i="12" s="1"/>
  <c r="O22" i="12"/>
  <c r="J22" i="12" l="1"/>
  <c r="E22" i="12"/>
  <c r="D27" i="12"/>
  <c r="Q19" i="12"/>
  <c r="R19" i="12" s="1"/>
  <c r="T19" i="12" s="1"/>
  <c r="S19" i="12"/>
  <c r="F20" i="12"/>
  <c r="G20" i="12" s="1"/>
  <c r="H20" i="12" s="1"/>
  <c r="O23" i="12"/>
  <c r="P20" i="12"/>
  <c r="K20" i="12"/>
  <c r="L20" i="12" s="1"/>
  <c r="M20" i="12" s="1"/>
  <c r="C23" i="12"/>
  <c r="J23" i="12" l="1"/>
  <c r="E23" i="12"/>
  <c r="D28" i="12"/>
  <c r="Q20" i="12"/>
  <c r="R20" i="12" s="1"/>
  <c r="T20" i="12" s="1"/>
  <c r="S20" i="12"/>
  <c r="F21" i="12"/>
  <c r="G21" i="12" s="1"/>
  <c r="H21" i="12" s="1"/>
  <c r="K21" i="12"/>
  <c r="L21" i="12" s="1"/>
  <c r="M21" i="12" s="1"/>
  <c r="P21" i="12"/>
  <c r="O24" i="12"/>
  <c r="C24" i="12"/>
  <c r="J24" i="12" l="1"/>
  <c r="E24" i="12"/>
  <c r="D29" i="12"/>
  <c r="Q21" i="12"/>
  <c r="R21" i="12" s="1"/>
  <c r="T21" i="12" s="1"/>
  <c r="S21" i="12"/>
  <c r="K22" i="12"/>
  <c r="L22" i="12" s="1"/>
  <c r="M22" i="12" s="1"/>
  <c r="O25" i="12"/>
  <c r="C25" i="12"/>
  <c r="F22" i="12"/>
  <c r="G22" i="12" s="1"/>
  <c r="H22" i="12" s="1"/>
  <c r="P22" i="12"/>
  <c r="J25" i="12" l="1"/>
  <c r="E25" i="12"/>
  <c r="D30" i="12"/>
  <c r="K24" i="12"/>
  <c r="K23" i="12"/>
  <c r="L23" i="12" s="1"/>
  <c r="M23" i="12" s="1"/>
  <c r="Q22" i="12"/>
  <c r="R22" i="12" s="1"/>
  <c r="T22" i="12" s="1"/>
  <c r="S22" i="12"/>
  <c r="P23" i="12"/>
  <c r="O26" i="12"/>
  <c r="F23" i="12"/>
  <c r="G23" i="12" s="1"/>
  <c r="H23" i="12" s="1"/>
  <c r="C26" i="12"/>
  <c r="J26" i="12" l="1"/>
  <c r="E26" i="12"/>
  <c r="D31" i="12"/>
  <c r="Q23" i="12"/>
  <c r="R23" i="12" s="1"/>
  <c r="T23" i="12" s="1"/>
  <c r="S23" i="12"/>
  <c r="L24" i="12"/>
  <c r="M24" i="12" s="1"/>
  <c r="P24" i="12"/>
  <c r="O27" i="12"/>
  <c r="C27" i="12"/>
  <c r="F24" i="12"/>
  <c r="G24" i="12" s="1"/>
  <c r="H24" i="12" s="1"/>
  <c r="J27" i="12" l="1"/>
  <c r="E27" i="12"/>
  <c r="D32" i="12"/>
  <c r="K26" i="12"/>
  <c r="Q24" i="12"/>
  <c r="R24" i="12" s="1"/>
  <c r="T24" i="12" s="1"/>
  <c r="S24" i="12"/>
  <c r="P25" i="12"/>
  <c r="O28" i="12"/>
  <c r="F25" i="12"/>
  <c r="G25" i="12" s="1"/>
  <c r="H25" i="12" s="1"/>
  <c r="K25" i="12"/>
  <c r="L25" i="12" s="1"/>
  <c r="M25" i="12" s="1"/>
  <c r="C28" i="12"/>
  <c r="J28" i="12" l="1"/>
  <c r="E28" i="12"/>
  <c r="D33" i="12"/>
  <c r="Q25" i="12"/>
  <c r="R25" i="12" s="1"/>
  <c r="T25" i="12" s="1"/>
  <c r="S25" i="12"/>
  <c r="O29" i="12"/>
  <c r="P26" i="12"/>
  <c r="C29" i="12"/>
  <c r="F26" i="12"/>
  <c r="G26" i="12" s="1"/>
  <c r="H26" i="12" s="1"/>
  <c r="L26" i="12"/>
  <c r="M26" i="12" s="1"/>
  <c r="J29" i="12" l="1"/>
  <c r="E29" i="12"/>
  <c r="D34" i="12"/>
  <c r="Q26" i="12"/>
  <c r="R26" i="12" s="1"/>
  <c r="T26" i="12" s="1"/>
  <c r="S26" i="12"/>
  <c r="F27" i="12"/>
  <c r="G27" i="12" s="1"/>
  <c r="H27" i="12" s="1"/>
  <c r="K27" i="12"/>
  <c r="L27" i="12" s="1"/>
  <c r="M27" i="12" s="1"/>
  <c r="C30" i="12"/>
  <c r="P27" i="12"/>
  <c r="O30" i="12"/>
  <c r="J30" i="12" l="1"/>
  <c r="E30" i="12"/>
  <c r="D35" i="12"/>
  <c r="Q27" i="12"/>
  <c r="R27" i="12" s="1"/>
  <c r="T27" i="12" s="1"/>
  <c r="S27" i="12"/>
  <c r="F28" i="12"/>
  <c r="G28" i="12" s="1"/>
  <c r="H28" i="12" s="1"/>
  <c r="K28" i="12"/>
  <c r="L28" i="12" s="1"/>
  <c r="M28" i="12" s="1"/>
  <c r="P28" i="12"/>
  <c r="C31" i="12"/>
  <c r="O31" i="12"/>
  <c r="J31" i="12" l="1"/>
  <c r="E31" i="12"/>
  <c r="D36" i="12"/>
  <c r="K29" i="12"/>
  <c r="L29" i="12" s="1"/>
  <c r="M29" i="12" s="1"/>
  <c r="Q28" i="12"/>
  <c r="R28" i="12" s="1"/>
  <c r="T28" i="12" s="1"/>
  <c r="S28" i="12"/>
  <c r="O32" i="12"/>
  <c r="F29" i="12"/>
  <c r="G29" i="12" s="1"/>
  <c r="H29" i="12" s="1"/>
  <c r="C32" i="12"/>
  <c r="P29" i="12"/>
  <c r="J32" i="12" l="1"/>
  <c r="E32" i="12"/>
  <c r="D37" i="12"/>
  <c r="Q29" i="12"/>
  <c r="R29" i="12" s="1"/>
  <c r="T29" i="12" s="1"/>
  <c r="S29" i="12"/>
  <c r="K30" i="12"/>
  <c r="L30" i="12" s="1"/>
  <c r="M30" i="12" s="1"/>
  <c r="C33" i="12"/>
  <c r="F30" i="12"/>
  <c r="G30" i="12" s="1"/>
  <c r="H30" i="12" s="1"/>
  <c r="P30" i="12"/>
  <c r="O33" i="12"/>
  <c r="J33" i="12" l="1"/>
  <c r="E33" i="12"/>
  <c r="D38" i="12"/>
  <c r="K31" i="12"/>
  <c r="L31" i="12" s="1"/>
  <c r="M31" i="12" s="1"/>
  <c r="Q30" i="12"/>
  <c r="R30" i="12" s="1"/>
  <c r="T30" i="12" s="1"/>
  <c r="S30" i="12"/>
  <c r="F31" i="12"/>
  <c r="G31" i="12" s="1"/>
  <c r="H31" i="12" s="1"/>
  <c r="O34" i="12"/>
  <c r="C34" i="12"/>
  <c r="P31" i="12"/>
  <c r="J34" i="12" l="1"/>
  <c r="E34" i="12"/>
  <c r="D39" i="12"/>
  <c r="Q31" i="12"/>
  <c r="R31" i="12" s="1"/>
  <c r="T31" i="12" s="1"/>
  <c r="S31" i="12"/>
  <c r="O35" i="12"/>
  <c r="P32" i="12"/>
  <c r="F32" i="12"/>
  <c r="G32" i="12" s="1"/>
  <c r="H32" i="12" s="1"/>
  <c r="K32" i="12"/>
  <c r="L32" i="12" s="1"/>
  <c r="M32" i="12" s="1"/>
  <c r="C35" i="12"/>
  <c r="J35" i="12" l="1"/>
  <c r="E35" i="12"/>
  <c r="D40" i="12"/>
  <c r="K34" i="12"/>
  <c r="Q32" i="12"/>
  <c r="R32" i="12" s="1"/>
  <c r="T32" i="12" s="1"/>
  <c r="S32" i="12"/>
  <c r="F33" i="12"/>
  <c r="G33" i="12" s="1"/>
  <c r="H33" i="12" s="1"/>
  <c r="K33" i="12"/>
  <c r="L33" i="12" s="1"/>
  <c r="M33" i="12" s="1"/>
  <c r="C36" i="12"/>
  <c r="P33" i="12"/>
  <c r="O36" i="12"/>
  <c r="J36" i="12" l="1"/>
  <c r="E36" i="12"/>
  <c r="D41" i="12"/>
  <c r="Q33" i="12"/>
  <c r="R33" i="12" s="1"/>
  <c r="T33" i="12" s="1"/>
  <c r="S33" i="12"/>
  <c r="O37" i="12"/>
  <c r="P34" i="12"/>
  <c r="C37" i="12"/>
  <c r="F34" i="12"/>
  <c r="G34" i="12" s="1"/>
  <c r="H34" i="12" s="1"/>
  <c r="L34" i="12"/>
  <c r="M34" i="12" s="1"/>
  <c r="J37" i="12" l="1"/>
  <c r="E37" i="12"/>
  <c r="D42" i="12"/>
  <c r="Q34" i="12"/>
  <c r="R34" i="12" s="1"/>
  <c r="T34" i="12" s="1"/>
  <c r="S34" i="12"/>
  <c r="K35" i="12"/>
  <c r="L35" i="12" s="1"/>
  <c r="M35" i="12" s="1"/>
  <c r="F35" i="12"/>
  <c r="G35" i="12" s="1"/>
  <c r="H35" i="12" s="1"/>
  <c r="C38" i="12"/>
  <c r="P35" i="12"/>
  <c r="O38" i="12"/>
  <c r="J38" i="12" l="1"/>
  <c r="E38" i="12"/>
  <c r="D43" i="12"/>
  <c r="K36" i="12"/>
  <c r="L36" i="12" s="1"/>
  <c r="M36" i="12" s="1"/>
  <c r="Q35" i="12"/>
  <c r="R35" i="12" s="1"/>
  <c r="T35" i="12" s="1"/>
  <c r="S35" i="12"/>
  <c r="F36" i="12"/>
  <c r="G36" i="12" s="1"/>
  <c r="H36" i="12" s="1"/>
  <c r="P36" i="12"/>
  <c r="O39" i="12"/>
  <c r="C39" i="12"/>
  <c r="J39" i="12" l="1"/>
  <c r="E39" i="12"/>
  <c r="D44" i="12"/>
  <c r="K38" i="12"/>
  <c r="Q36" i="12"/>
  <c r="R36" i="12" s="1"/>
  <c r="T36" i="12" s="1"/>
  <c r="S36" i="12"/>
  <c r="C40" i="12"/>
  <c r="K37" i="12"/>
  <c r="L37" i="12" s="1"/>
  <c r="M37" i="12" s="1"/>
  <c r="F37" i="12"/>
  <c r="G37" i="12" s="1"/>
  <c r="H37" i="12" s="1"/>
  <c r="P37" i="12"/>
  <c r="O40" i="12"/>
  <c r="J40" i="12" l="1"/>
  <c r="E40" i="12"/>
  <c r="D45" i="12"/>
  <c r="Q37" i="12"/>
  <c r="R37" i="12" s="1"/>
  <c r="T37" i="12" s="1"/>
  <c r="S37" i="12"/>
  <c r="F38" i="12"/>
  <c r="G38" i="12" s="1"/>
  <c r="H38" i="12" s="1"/>
  <c r="C41" i="12"/>
  <c r="P38" i="12"/>
  <c r="O41" i="12"/>
  <c r="L38" i="12"/>
  <c r="M38" i="12" s="1"/>
  <c r="J41" i="12" l="1"/>
  <c r="E41" i="12"/>
  <c r="D46" i="12"/>
  <c r="K39" i="12"/>
  <c r="L39" i="12" s="1"/>
  <c r="M39" i="12" s="1"/>
  <c r="Q38" i="12"/>
  <c r="R38" i="12" s="1"/>
  <c r="T38" i="12" s="1"/>
  <c r="S38" i="12"/>
  <c r="C42" i="12"/>
  <c r="F39" i="12"/>
  <c r="G39" i="12" s="1"/>
  <c r="H39" i="12" s="1"/>
  <c r="P39" i="12"/>
  <c r="O42" i="12"/>
  <c r="J42" i="12" l="1"/>
  <c r="E42" i="12"/>
  <c r="D47" i="12"/>
  <c r="Q39" i="12"/>
  <c r="R39" i="12" s="1"/>
  <c r="T39" i="12" s="1"/>
  <c r="S39" i="12"/>
  <c r="O43" i="12"/>
  <c r="K40" i="12"/>
  <c r="L40" i="12" s="1"/>
  <c r="M40" i="12" s="1"/>
  <c r="C43" i="12"/>
  <c r="P40" i="12"/>
  <c r="F40" i="12"/>
  <c r="G40" i="12" s="1"/>
  <c r="H40" i="12" s="1"/>
  <c r="J43" i="12" l="1"/>
  <c r="E43" i="12"/>
  <c r="D48" i="12"/>
  <c r="K42" i="12"/>
  <c r="Q40" i="12"/>
  <c r="R40" i="12" s="1"/>
  <c r="T40" i="12" s="1"/>
  <c r="S40" i="12"/>
  <c r="F41" i="12"/>
  <c r="G41" i="12" s="1"/>
  <c r="H41" i="12" s="1"/>
  <c r="K41" i="12"/>
  <c r="L41" i="12" s="1"/>
  <c r="M41" i="12" s="1"/>
  <c r="C44" i="12"/>
  <c r="P41" i="12"/>
  <c r="O44" i="12"/>
  <c r="J44" i="12" l="1"/>
  <c r="E44" i="12"/>
  <c r="D49" i="12"/>
  <c r="Q41" i="12"/>
  <c r="R41" i="12" s="1"/>
  <c r="T41" i="12" s="1"/>
  <c r="S41" i="12"/>
  <c r="O45" i="12"/>
  <c r="P42" i="12"/>
  <c r="C45" i="12"/>
  <c r="F42" i="12"/>
  <c r="G42" i="12" s="1"/>
  <c r="H42" i="12" s="1"/>
  <c r="L42" i="12"/>
  <c r="M42" i="12" s="1"/>
  <c r="J45" i="12" l="1"/>
  <c r="E45" i="12"/>
  <c r="D50" i="12"/>
  <c r="K44" i="12"/>
  <c r="Q42" i="12"/>
  <c r="R42" i="12" s="1"/>
  <c r="T42" i="12" s="1"/>
  <c r="S42" i="12"/>
  <c r="F43" i="12"/>
  <c r="G43" i="12" s="1"/>
  <c r="H43" i="12" s="1"/>
  <c r="K43" i="12"/>
  <c r="L43" i="12" s="1"/>
  <c r="M43" i="12" s="1"/>
  <c r="C46" i="12"/>
  <c r="P43" i="12"/>
  <c r="O46" i="12"/>
  <c r="J46" i="12" l="1"/>
  <c r="E46" i="12"/>
  <c r="D51" i="12"/>
  <c r="K45" i="12"/>
  <c r="Q43" i="12"/>
  <c r="R43" i="12" s="1"/>
  <c r="T43" i="12" s="1"/>
  <c r="S43" i="12"/>
  <c r="F44" i="12"/>
  <c r="G44" i="12" s="1"/>
  <c r="H44" i="12" s="1"/>
  <c r="P44" i="12"/>
  <c r="O47" i="12"/>
  <c r="C47" i="12"/>
  <c r="L44" i="12"/>
  <c r="M44" i="12" s="1"/>
  <c r="J47" i="12" l="1"/>
  <c r="E47" i="12"/>
  <c r="D52" i="12"/>
  <c r="K46" i="12"/>
  <c r="Q44" i="12"/>
  <c r="R44" i="12" s="1"/>
  <c r="T44" i="12" s="1"/>
  <c r="S44" i="12"/>
  <c r="C48" i="12"/>
  <c r="F45" i="12"/>
  <c r="G45" i="12" s="1"/>
  <c r="H45" i="12" s="1"/>
  <c r="L45" i="12"/>
  <c r="M45" i="12" s="1"/>
  <c r="P45" i="12"/>
  <c r="O48" i="12"/>
  <c r="J48" i="12" l="1"/>
  <c r="E48" i="12"/>
  <c r="D53" i="12"/>
  <c r="Q45" i="12"/>
  <c r="R45" i="12" s="1"/>
  <c r="T45" i="12" s="1"/>
  <c r="S45" i="12"/>
  <c r="P46" i="12"/>
  <c r="C49" i="12"/>
  <c r="F46" i="12"/>
  <c r="G46" i="12" s="1"/>
  <c r="H46" i="12" s="1"/>
  <c r="O49" i="12"/>
  <c r="L46" i="12"/>
  <c r="M46" i="12" s="1"/>
  <c r="J49" i="12" l="1"/>
  <c r="E49" i="12"/>
  <c r="D54" i="12"/>
  <c r="Q46" i="12"/>
  <c r="R46" i="12" s="1"/>
  <c r="T46" i="12" s="1"/>
  <c r="S46" i="12"/>
  <c r="F47" i="12"/>
  <c r="G47" i="12" s="1"/>
  <c r="H47" i="12" s="1"/>
  <c r="C50" i="12"/>
  <c r="P47" i="12"/>
  <c r="O50" i="12"/>
  <c r="K47" i="12"/>
  <c r="L47" i="12" s="1"/>
  <c r="M47" i="12" s="1"/>
  <c r="J50" i="12" l="1"/>
  <c r="E50" i="12"/>
  <c r="D55" i="12"/>
  <c r="K48" i="12"/>
  <c r="L48" i="12" s="1"/>
  <c r="M48" i="12" s="1"/>
  <c r="Q47" i="12"/>
  <c r="R47" i="12" s="1"/>
  <c r="T47" i="12" s="1"/>
  <c r="S47" i="12"/>
  <c r="O51" i="12"/>
  <c r="C51" i="12"/>
  <c r="P48" i="12"/>
  <c r="F48" i="12"/>
  <c r="G48" i="12" s="1"/>
  <c r="H48" i="12" s="1"/>
  <c r="J51" i="12" l="1"/>
  <c r="E51" i="12"/>
  <c r="D56" i="12"/>
  <c r="K50" i="12"/>
  <c r="Q48" i="12"/>
  <c r="R48" i="12" s="1"/>
  <c r="T48" i="12" s="1"/>
  <c r="S48" i="12"/>
  <c r="K49" i="12"/>
  <c r="L49" i="12" s="1"/>
  <c r="M49" i="12" s="1"/>
  <c r="C52" i="12"/>
  <c r="F49" i="12"/>
  <c r="G49" i="12" s="1"/>
  <c r="H49" i="12" s="1"/>
  <c r="P49" i="12"/>
  <c r="O52" i="12"/>
  <c r="J52" i="12" l="1"/>
  <c r="E52" i="12"/>
  <c r="D57" i="12"/>
  <c r="Q49" i="12"/>
  <c r="R49" i="12" s="1"/>
  <c r="T49" i="12" s="1"/>
  <c r="S49" i="12"/>
  <c r="F50" i="12"/>
  <c r="G50" i="12" s="1"/>
  <c r="H50" i="12" s="1"/>
  <c r="C53" i="12"/>
  <c r="P50" i="12"/>
  <c r="O53" i="12"/>
  <c r="L50" i="12"/>
  <c r="M50" i="12" s="1"/>
  <c r="J53" i="12" l="1"/>
  <c r="E53" i="12"/>
  <c r="D58" i="12"/>
  <c r="K52" i="12"/>
  <c r="Q50" i="12"/>
  <c r="R50" i="12" s="1"/>
  <c r="T50" i="12" s="1"/>
  <c r="S50" i="12"/>
  <c r="C54" i="12"/>
  <c r="P51" i="12"/>
  <c r="O54" i="12"/>
  <c r="K51" i="12"/>
  <c r="L51" i="12" s="1"/>
  <c r="M51" i="12" s="1"/>
  <c r="F51" i="12"/>
  <c r="G51" i="12" s="1"/>
  <c r="H51" i="12" s="1"/>
  <c r="J54" i="12" l="1"/>
  <c r="E54" i="12"/>
  <c r="D59" i="12"/>
  <c r="Q51" i="12"/>
  <c r="R51" i="12" s="1"/>
  <c r="T51" i="12" s="1"/>
  <c r="S51" i="12"/>
  <c r="F52" i="12"/>
  <c r="G52" i="12" s="1"/>
  <c r="H52" i="12" s="1"/>
  <c r="O55" i="12"/>
  <c r="C55" i="12"/>
  <c r="P52" i="12"/>
  <c r="L52" i="12"/>
  <c r="M52" i="12" s="1"/>
  <c r="J55" i="12" l="1"/>
  <c r="E55" i="12"/>
  <c r="D60" i="12"/>
  <c r="Q52" i="12"/>
  <c r="R52" i="12" s="1"/>
  <c r="T52" i="12" s="1"/>
  <c r="S52" i="12"/>
  <c r="P53" i="12"/>
  <c r="O56" i="12"/>
  <c r="C56" i="12"/>
  <c r="K53" i="12"/>
  <c r="L53" i="12" s="1"/>
  <c r="M53" i="12" s="1"/>
  <c r="F53" i="12"/>
  <c r="G53" i="12" s="1"/>
  <c r="H53" i="12" s="1"/>
  <c r="J56" i="12" l="1"/>
  <c r="E56" i="12"/>
  <c r="D61" i="12"/>
  <c r="Q53" i="12"/>
  <c r="R53" i="12" s="1"/>
  <c r="T53" i="12" s="1"/>
  <c r="S53" i="12"/>
  <c r="K54" i="12"/>
  <c r="L54" i="12" s="1"/>
  <c r="M54" i="12" s="1"/>
  <c r="O57" i="12"/>
  <c r="F54" i="12"/>
  <c r="G54" i="12" s="1"/>
  <c r="H54" i="12" s="1"/>
  <c r="P54" i="12"/>
  <c r="C57" i="12"/>
  <c r="J57" i="12" l="1"/>
  <c r="E57" i="12"/>
  <c r="D62" i="12"/>
  <c r="Q54" i="12"/>
  <c r="R54" i="12" s="1"/>
  <c r="T54" i="12" s="1"/>
  <c r="S54" i="12"/>
  <c r="F55" i="12"/>
  <c r="G55" i="12" s="1"/>
  <c r="H55" i="12" s="1"/>
  <c r="P55" i="12"/>
  <c r="O58" i="12"/>
  <c r="K55" i="12"/>
  <c r="L55" i="12" s="1"/>
  <c r="M55" i="12" s="1"/>
  <c r="C58" i="12"/>
  <c r="J58" i="12" l="1"/>
  <c r="E58" i="12"/>
  <c r="D63" i="12"/>
  <c r="Q55" i="12"/>
  <c r="R55" i="12" s="1"/>
  <c r="T55" i="12" s="1"/>
  <c r="S55" i="12"/>
  <c r="O59" i="12"/>
  <c r="F56" i="12"/>
  <c r="G56" i="12" s="1"/>
  <c r="H56" i="12" s="1"/>
  <c r="C59" i="12"/>
  <c r="K56" i="12"/>
  <c r="L56" i="12" s="1"/>
  <c r="M56" i="12" s="1"/>
  <c r="P56" i="12"/>
  <c r="J59" i="12" l="1"/>
  <c r="E59" i="12"/>
  <c r="D64" i="12"/>
  <c r="K58" i="12"/>
  <c r="Q56" i="12"/>
  <c r="R56" i="12" s="1"/>
  <c r="T56" i="12" s="1"/>
  <c r="S56" i="12"/>
  <c r="F57" i="12"/>
  <c r="G57" i="12" s="1"/>
  <c r="H57" i="12" s="1"/>
  <c r="K57" i="12"/>
  <c r="L57" i="12" s="1"/>
  <c r="M57" i="12" s="1"/>
  <c r="C60" i="12"/>
  <c r="P57" i="12"/>
  <c r="O60" i="12"/>
  <c r="J60" i="12" l="1"/>
  <c r="E60" i="12"/>
  <c r="D65" i="12"/>
  <c r="Q57" i="12"/>
  <c r="R57" i="12" s="1"/>
  <c r="T57" i="12" s="1"/>
  <c r="S57" i="12"/>
  <c r="F58" i="12"/>
  <c r="G58" i="12" s="1"/>
  <c r="H58" i="12" s="1"/>
  <c r="O61" i="12"/>
  <c r="P58" i="12"/>
  <c r="C61" i="12"/>
  <c r="L58" i="12"/>
  <c r="M58" i="12" s="1"/>
  <c r="J61" i="12" l="1"/>
  <c r="E61" i="12"/>
  <c r="D66" i="12"/>
  <c r="Q58" i="12"/>
  <c r="R58" i="12" s="1"/>
  <c r="T58" i="12" s="1"/>
  <c r="S58" i="12"/>
  <c r="P59" i="12"/>
  <c r="O62" i="12"/>
  <c r="K59" i="12"/>
  <c r="L59" i="12" s="1"/>
  <c r="M59" i="12" s="1"/>
  <c r="C62" i="12"/>
  <c r="F59" i="12"/>
  <c r="G59" i="12" s="1"/>
  <c r="H59" i="12" s="1"/>
  <c r="J62" i="12" l="1"/>
  <c r="E62" i="12"/>
  <c r="D67" i="12"/>
  <c r="K61" i="12"/>
  <c r="Q59" i="12"/>
  <c r="R59" i="12" s="1"/>
  <c r="T59" i="12" s="1"/>
  <c r="S59" i="12"/>
  <c r="F60" i="12"/>
  <c r="G60" i="12" s="1"/>
  <c r="H60" i="12" s="1"/>
  <c r="K60" i="12"/>
  <c r="L60" i="12" s="1"/>
  <c r="M60" i="12" s="1"/>
  <c r="P60" i="12"/>
  <c r="O63" i="12"/>
  <c r="C63" i="12"/>
  <c r="J63" i="12" l="1"/>
  <c r="E63" i="12"/>
  <c r="D68" i="12"/>
  <c r="Q60" i="12"/>
  <c r="R60" i="12" s="1"/>
  <c r="T60" i="12" s="1"/>
  <c r="S60" i="12"/>
  <c r="O64" i="12"/>
  <c r="L61" i="12"/>
  <c r="M61" i="12" s="1"/>
  <c r="P61" i="12"/>
  <c r="F61" i="12"/>
  <c r="G61" i="12" s="1"/>
  <c r="H61" i="12" s="1"/>
  <c r="C64" i="12"/>
  <c r="J64" i="12" l="1"/>
  <c r="E64" i="12"/>
  <c r="D69" i="12"/>
  <c r="Q61" i="12"/>
  <c r="R61" i="12" s="1"/>
  <c r="T61" i="12" s="1"/>
  <c r="S61" i="12"/>
  <c r="O65" i="12"/>
  <c r="P62" i="12"/>
  <c r="C65" i="12"/>
  <c r="F62" i="12"/>
  <c r="G62" i="12" s="1"/>
  <c r="H62" i="12" s="1"/>
  <c r="K62" i="12"/>
  <c r="L62" i="12" s="1"/>
  <c r="M62" i="12" s="1"/>
  <c r="J65" i="12" l="1"/>
  <c r="E65" i="12"/>
  <c r="D70" i="12"/>
  <c r="Q62" i="12"/>
  <c r="R62" i="12" s="1"/>
  <c r="T62" i="12" s="1"/>
  <c r="S62" i="12"/>
  <c r="K63" i="12"/>
  <c r="L63" i="12" s="1"/>
  <c r="M63" i="12" s="1"/>
  <c r="C66" i="12"/>
  <c r="F63" i="12"/>
  <c r="G63" i="12" s="1"/>
  <c r="H63" i="12" s="1"/>
  <c r="P63" i="12"/>
  <c r="O66" i="12"/>
  <c r="J66" i="12" l="1"/>
  <c r="E66" i="12"/>
  <c r="D71" i="12"/>
  <c r="Q63" i="12"/>
  <c r="R63" i="12" s="1"/>
  <c r="T63" i="12" s="1"/>
  <c r="S63" i="12"/>
  <c r="O67" i="12"/>
  <c r="C67" i="12"/>
  <c r="F64" i="12"/>
  <c r="G64" i="12" s="1"/>
  <c r="H64" i="12" s="1"/>
  <c r="P64" i="12"/>
  <c r="K64" i="12"/>
  <c r="L64" i="12" s="1"/>
  <c r="M64" i="12" s="1"/>
  <c r="J67" i="12" l="1"/>
  <c r="E67" i="12"/>
  <c r="D72" i="12"/>
  <c r="Q64" i="12"/>
  <c r="R64" i="12" s="1"/>
  <c r="T64" i="12" s="1"/>
  <c r="S64" i="12"/>
  <c r="C68" i="12"/>
  <c r="K65" i="12"/>
  <c r="L65" i="12" s="1"/>
  <c r="M65" i="12" s="1"/>
  <c r="F65" i="12"/>
  <c r="G65" i="12" s="1"/>
  <c r="H65" i="12" s="1"/>
  <c r="P65" i="12"/>
  <c r="O68" i="12"/>
  <c r="J68" i="12" l="1"/>
  <c r="E68" i="12"/>
  <c r="D73" i="12"/>
  <c r="K66" i="12"/>
  <c r="L66" i="12" s="1"/>
  <c r="M66" i="12" s="1"/>
  <c r="Q65" i="12"/>
  <c r="R65" i="12" s="1"/>
  <c r="T65" i="12" s="1"/>
  <c r="S65" i="12"/>
  <c r="O69" i="12"/>
  <c r="C69" i="12"/>
  <c r="F66" i="12"/>
  <c r="G66" i="12" s="1"/>
  <c r="H66" i="12" s="1"/>
  <c r="P66" i="12"/>
  <c r="J69" i="12" l="1"/>
  <c r="E69" i="12"/>
  <c r="D74" i="12"/>
  <c r="Q66" i="12"/>
  <c r="R66" i="12" s="1"/>
  <c r="T66" i="12" s="1"/>
  <c r="S66" i="12"/>
  <c r="K67" i="12"/>
  <c r="L67" i="12" s="1"/>
  <c r="M67" i="12" s="1"/>
  <c r="C70" i="12"/>
  <c r="F67" i="12"/>
  <c r="G67" i="12" s="1"/>
  <c r="H67" i="12" s="1"/>
  <c r="P67" i="12"/>
  <c r="O70" i="12"/>
  <c r="J70" i="12" l="1"/>
  <c r="E70" i="12"/>
  <c r="D75" i="12"/>
  <c r="K69" i="12"/>
  <c r="K68" i="12"/>
  <c r="L68" i="12" s="1"/>
  <c r="M68" i="12" s="1"/>
  <c r="Q67" i="12"/>
  <c r="R67" i="12" s="1"/>
  <c r="T67" i="12" s="1"/>
  <c r="S67" i="12"/>
  <c r="C71" i="12"/>
  <c r="F68" i="12"/>
  <c r="G68" i="12" s="1"/>
  <c r="H68" i="12" s="1"/>
  <c r="O71" i="12"/>
  <c r="P68" i="12"/>
  <c r="J71" i="12" l="1"/>
  <c r="E71" i="12"/>
  <c r="D76" i="12"/>
  <c r="Q68" i="12"/>
  <c r="R68" i="12" s="1"/>
  <c r="T68" i="12" s="1"/>
  <c r="S68" i="12"/>
  <c r="P69" i="12"/>
  <c r="O72" i="12"/>
  <c r="L69" i="12"/>
  <c r="M69" i="12" s="1"/>
  <c r="F69" i="12"/>
  <c r="G69" i="12" s="1"/>
  <c r="H69" i="12" s="1"/>
  <c r="C72" i="12"/>
  <c r="J72" i="12" l="1"/>
  <c r="E72" i="12"/>
  <c r="D77" i="12"/>
  <c r="K70" i="12"/>
  <c r="L70" i="12" s="1"/>
  <c r="M70" i="12" s="1"/>
  <c r="Q69" i="12"/>
  <c r="R69" i="12" s="1"/>
  <c r="T69" i="12" s="1"/>
  <c r="S69" i="12"/>
  <c r="F70" i="12"/>
  <c r="G70" i="12" s="1"/>
  <c r="H70" i="12" s="1"/>
  <c r="P70" i="12"/>
  <c r="O73" i="12"/>
  <c r="C73" i="12"/>
  <c r="J73" i="12" l="1"/>
  <c r="E73" i="12"/>
  <c r="D78" i="12"/>
  <c r="K71" i="12"/>
  <c r="L71" i="12" s="1"/>
  <c r="M71" i="12" s="1"/>
  <c r="Q70" i="12"/>
  <c r="R70" i="12" s="1"/>
  <c r="T70" i="12" s="1"/>
  <c r="S70" i="12"/>
  <c r="P71" i="12"/>
  <c r="F71" i="12"/>
  <c r="G71" i="12" s="1"/>
  <c r="H71" i="12" s="1"/>
  <c r="O74" i="12"/>
  <c r="C74" i="12"/>
  <c r="J74" i="12" l="1"/>
  <c r="E74" i="12"/>
  <c r="D79" i="12"/>
  <c r="Q71" i="12"/>
  <c r="R71" i="12" s="1"/>
  <c r="T71" i="12" s="1"/>
  <c r="S71" i="12"/>
  <c r="O75" i="12"/>
  <c r="F72" i="12"/>
  <c r="G72" i="12" s="1"/>
  <c r="H72" i="12" s="1"/>
  <c r="K72" i="12"/>
  <c r="L72" i="12" s="1"/>
  <c r="M72" i="12" s="1"/>
  <c r="C75" i="12"/>
  <c r="P72" i="12"/>
  <c r="J75" i="12" l="1"/>
  <c r="E75" i="12"/>
  <c r="D80" i="12"/>
  <c r="K74" i="12"/>
  <c r="Q72" i="12"/>
  <c r="R72" i="12" s="1"/>
  <c r="T72" i="12" s="1"/>
  <c r="S72" i="12"/>
  <c r="F73" i="12"/>
  <c r="G73" i="12" s="1"/>
  <c r="H73" i="12" s="1"/>
  <c r="K73" i="12"/>
  <c r="L73" i="12" s="1"/>
  <c r="M73" i="12" s="1"/>
  <c r="C76" i="12"/>
  <c r="P73" i="12"/>
  <c r="O76" i="12"/>
  <c r="J76" i="12" l="1"/>
  <c r="E76" i="12"/>
  <c r="D81" i="12"/>
  <c r="K75" i="12"/>
  <c r="Q73" i="12"/>
  <c r="R73" i="12" s="1"/>
  <c r="T73" i="12" s="1"/>
  <c r="S73" i="12"/>
  <c r="F74" i="12"/>
  <c r="G74" i="12" s="1"/>
  <c r="H74" i="12" s="1"/>
  <c r="P74" i="12"/>
  <c r="O77" i="12"/>
  <c r="C77" i="12"/>
  <c r="L74" i="12"/>
  <c r="M74" i="12" s="1"/>
  <c r="J77" i="12" l="1"/>
  <c r="E77" i="12"/>
  <c r="D82" i="12"/>
  <c r="Q74" i="12"/>
  <c r="R74" i="12" s="1"/>
  <c r="T74" i="12" s="1"/>
  <c r="S74" i="12"/>
  <c r="F75" i="12"/>
  <c r="G75" i="12" s="1"/>
  <c r="H75" i="12" s="1"/>
  <c r="C78" i="12"/>
  <c r="P75" i="12"/>
  <c r="L75" i="12"/>
  <c r="M75" i="12" s="1"/>
  <c r="O78" i="12"/>
  <c r="J78" i="12" l="1"/>
  <c r="E78" i="12"/>
  <c r="D83" i="12"/>
  <c r="K76" i="12"/>
  <c r="L76" i="12" s="1"/>
  <c r="M76" i="12" s="1"/>
  <c r="K77" i="12"/>
  <c r="Q75" i="12"/>
  <c r="R75" i="12" s="1"/>
  <c r="T75" i="12" s="1"/>
  <c r="S75" i="12"/>
  <c r="C79" i="12"/>
  <c r="F76" i="12"/>
  <c r="G76" i="12" s="1"/>
  <c r="H76" i="12" s="1"/>
  <c r="P76" i="12"/>
  <c r="O79" i="12"/>
  <c r="J79" i="12" l="1"/>
  <c r="E79" i="12"/>
  <c r="D84" i="12"/>
  <c r="Q76" i="12"/>
  <c r="R76" i="12" s="1"/>
  <c r="T76" i="12" s="1"/>
  <c r="S76" i="12"/>
  <c r="O80" i="12"/>
  <c r="F77" i="12"/>
  <c r="G77" i="12" s="1"/>
  <c r="H77" i="12" s="1"/>
  <c r="C80" i="12"/>
  <c r="L77" i="12"/>
  <c r="M77" i="12" s="1"/>
  <c r="P77" i="12"/>
  <c r="J80" i="12" l="1"/>
  <c r="E80" i="12"/>
  <c r="D85" i="12"/>
  <c r="Q77" i="12"/>
  <c r="R77" i="12" s="1"/>
  <c r="T77" i="12" s="1"/>
  <c r="S77" i="12"/>
  <c r="F78" i="12"/>
  <c r="G78" i="12" s="1"/>
  <c r="H78" i="12" s="1"/>
  <c r="K78" i="12"/>
  <c r="L78" i="12" s="1"/>
  <c r="M78" i="12" s="1"/>
  <c r="C81" i="12"/>
  <c r="P78" i="12"/>
  <c r="O81" i="12"/>
  <c r="J81" i="12" l="1"/>
  <c r="E81" i="12"/>
  <c r="D86" i="12"/>
  <c r="K79" i="12"/>
  <c r="L79" i="12" s="1"/>
  <c r="M79" i="12" s="1"/>
  <c r="Q78" i="12"/>
  <c r="R78" i="12" s="1"/>
  <c r="T78" i="12" s="1"/>
  <c r="S78" i="12"/>
  <c r="F79" i="12"/>
  <c r="G79" i="12" s="1"/>
  <c r="H79" i="12" s="1"/>
  <c r="C82" i="12"/>
  <c r="P79" i="12"/>
  <c r="O82" i="12"/>
  <c r="J82" i="12" l="1"/>
  <c r="E82" i="12"/>
  <c r="D87" i="12"/>
  <c r="K80" i="12"/>
  <c r="L80" i="12" s="1"/>
  <c r="M80" i="12" s="1"/>
  <c r="Q79" i="12"/>
  <c r="R79" i="12" s="1"/>
  <c r="T79" i="12" s="1"/>
  <c r="S79" i="12"/>
  <c r="F80" i="12"/>
  <c r="G80" i="12" s="1"/>
  <c r="H80" i="12" s="1"/>
  <c r="O83" i="12"/>
  <c r="P80" i="12"/>
  <c r="C83" i="12"/>
  <c r="J83" i="12" l="1"/>
  <c r="E83" i="12"/>
  <c r="D88" i="12"/>
  <c r="Q80" i="12"/>
  <c r="R80" i="12" s="1"/>
  <c r="T80" i="12" s="1"/>
  <c r="S80" i="12"/>
  <c r="K81" i="12"/>
  <c r="L81" i="12" s="1"/>
  <c r="M81" i="12" s="1"/>
  <c r="O84" i="12"/>
  <c r="F81" i="12"/>
  <c r="G81" i="12" s="1"/>
  <c r="H81" i="12" s="1"/>
  <c r="P81" i="12"/>
  <c r="C84" i="12"/>
  <c r="J84" i="12" l="1"/>
  <c r="E84" i="12"/>
  <c r="D89" i="12"/>
  <c r="Q81" i="12"/>
  <c r="R81" i="12" s="1"/>
  <c r="T81" i="12" s="1"/>
  <c r="S81" i="12"/>
  <c r="P82" i="12"/>
  <c r="O85" i="12"/>
  <c r="K82" i="12"/>
  <c r="L82" i="12" s="1"/>
  <c r="M82" i="12" s="1"/>
  <c r="C85" i="12"/>
  <c r="F82" i="12"/>
  <c r="G82" i="12" s="1"/>
  <c r="H82" i="12" s="1"/>
  <c r="J85" i="12" l="1"/>
  <c r="E85" i="12"/>
  <c r="D90" i="12"/>
  <c r="K84" i="12"/>
  <c r="Q82" i="12"/>
  <c r="R82" i="12" s="1"/>
  <c r="T82" i="12" s="1"/>
  <c r="S82" i="12"/>
  <c r="P83" i="12"/>
  <c r="O86" i="12"/>
  <c r="K83" i="12"/>
  <c r="L83" i="12" s="1"/>
  <c r="M83" i="12" s="1"/>
  <c r="C86" i="12"/>
  <c r="F83" i="12"/>
  <c r="G83" i="12" s="1"/>
  <c r="H83" i="12" s="1"/>
  <c r="J86" i="12" l="1"/>
  <c r="E86" i="12"/>
  <c r="D91" i="12"/>
  <c r="Q83" i="12"/>
  <c r="R83" i="12" s="1"/>
  <c r="T83" i="12" s="1"/>
  <c r="S83" i="12"/>
  <c r="O87" i="12"/>
  <c r="P84" i="12"/>
  <c r="C87" i="12"/>
  <c r="F84" i="12"/>
  <c r="G84" i="12" s="1"/>
  <c r="H84" i="12" s="1"/>
  <c r="L84" i="12"/>
  <c r="M84" i="12" s="1"/>
  <c r="J87" i="12" l="1"/>
  <c r="E87" i="12"/>
  <c r="D92" i="12"/>
  <c r="K86" i="12"/>
  <c r="Q84" i="12"/>
  <c r="R84" i="12" s="1"/>
  <c r="T84" i="12" s="1"/>
  <c r="S84" i="12"/>
  <c r="K85" i="12"/>
  <c r="L85" i="12" s="1"/>
  <c r="M85" i="12" s="1"/>
  <c r="C88" i="12"/>
  <c r="F85" i="12"/>
  <c r="G85" i="12" s="1"/>
  <c r="H85" i="12" s="1"/>
  <c r="P85" i="12"/>
  <c r="O88" i="12"/>
  <c r="J88" i="12" l="1"/>
  <c r="E88" i="12"/>
  <c r="D93" i="12"/>
  <c r="K87" i="12"/>
  <c r="Q85" i="12"/>
  <c r="R85" i="12" s="1"/>
  <c r="T85" i="12" s="1"/>
  <c r="S85" i="12"/>
  <c r="C89" i="12"/>
  <c r="F86" i="12"/>
  <c r="G86" i="12" s="1"/>
  <c r="H86" i="12" s="1"/>
  <c r="O89" i="12"/>
  <c r="P86" i="12"/>
  <c r="L86" i="12"/>
  <c r="M86" i="12" s="1"/>
  <c r="J89" i="12" l="1"/>
  <c r="E89" i="12"/>
  <c r="D94" i="12"/>
  <c r="Q86" i="12"/>
  <c r="R86" i="12" s="1"/>
  <c r="T86" i="12" s="1"/>
  <c r="S86" i="12"/>
  <c r="P87" i="12"/>
  <c r="O90" i="12"/>
  <c r="F87" i="12"/>
  <c r="G87" i="12" s="1"/>
  <c r="H87" i="12" s="1"/>
  <c r="L87" i="12"/>
  <c r="M87" i="12" s="1"/>
  <c r="C90" i="12"/>
  <c r="J90" i="12" l="1"/>
  <c r="E90" i="12"/>
  <c r="D95" i="12"/>
  <c r="K88" i="12"/>
  <c r="L88" i="12" s="1"/>
  <c r="M88" i="12" s="1"/>
  <c r="K89" i="12"/>
  <c r="Q87" i="12"/>
  <c r="R87" i="12" s="1"/>
  <c r="T87" i="12" s="1"/>
  <c r="S87" i="12"/>
  <c r="P88" i="12"/>
  <c r="O91" i="12"/>
  <c r="F88" i="12"/>
  <c r="G88" i="12" s="1"/>
  <c r="H88" i="12" s="1"/>
  <c r="C91" i="12"/>
  <c r="J91" i="12" l="1"/>
  <c r="E91" i="12"/>
  <c r="D96" i="12"/>
  <c r="Q88" i="12"/>
  <c r="R88" i="12" s="1"/>
  <c r="T88" i="12" s="1"/>
  <c r="S88" i="12"/>
  <c r="P89" i="12"/>
  <c r="O92" i="12"/>
  <c r="L89" i="12"/>
  <c r="M89" i="12" s="1"/>
  <c r="F89" i="12"/>
  <c r="G89" i="12" s="1"/>
  <c r="H89" i="12" s="1"/>
  <c r="C92" i="12"/>
  <c r="J92" i="12" l="1"/>
  <c r="E92" i="12"/>
  <c r="D97" i="12"/>
  <c r="Q89" i="12"/>
  <c r="R89" i="12" s="1"/>
  <c r="T89" i="12" s="1"/>
  <c r="S89" i="12"/>
  <c r="C93" i="12"/>
  <c r="O93" i="12"/>
  <c r="P90" i="12"/>
  <c r="F90" i="12"/>
  <c r="G90" i="12" s="1"/>
  <c r="H90" i="12" s="1"/>
  <c r="K90" i="12"/>
  <c r="L90" i="12" s="1"/>
  <c r="M90" i="12" s="1"/>
  <c r="J93" i="12" l="1"/>
  <c r="E93" i="12"/>
  <c r="D98" i="12"/>
  <c r="K91" i="12"/>
  <c r="L91" i="12" s="1"/>
  <c r="M91" i="12" s="1"/>
  <c r="Q90" i="12"/>
  <c r="R90" i="12" s="1"/>
  <c r="T90" i="12" s="1"/>
  <c r="S90" i="12"/>
  <c r="F91" i="12"/>
  <c r="G91" i="12" s="1"/>
  <c r="H91" i="12" s="1"/>
  <c r="P91" i="12"/>
  <c r="O94" i="12"/>
  <c r="C94" i="12"/>
  <c r="J94" i="12" l="1"/>
  <c r="E94" i="12"/>
  <c r="D99" i="12"/>
  <c r="K92" i="12"/>
  <c r="L92" i="12" s="1"/>
  <c r="M92" i="12" s="1"/>
  <c r="Q91" i="12"/>
  <c r="R91" i="12" s="1"/>
  <c r="T91" i="12" s="1"/>
  <c r="S91" i="12"/>
  <c r="O95" i="12"/>
  <c r="F92" i="12"/>
  <c r="G92" i="12" s="1"/>
  <c r="H92" i="12" s="1"/>
  <c r="P92" i="12"/>
  <c r="C95" i="12"/>
  <c r="J95" i="12" l="1"/>
  <c r="E95" i="12"/>
  <c r="D100" i="12"/>
  <c r="Q92" i="12"/>
  <c r="R92" i="12" s="1"/>
  <c r="T92" i="12" s="1"/>
  <c r="S92" i="12"/>
  <c r="F93" i="12"/>
  <c r="G93" i="12" s="1"/>
  <c r="H93" i="12" s="1"/>
  <c r="C96" i="12"/>
  <c r="K93" i="12"/>
  <c r="L93" i="12" s="1"/>
  <c r="M93" i="12" s="1"/>
  <c r="P93" i="12"/>
  <c r="O96" i="12"/>
  <c r="J96" i="12" l="1"/>
  <c r="E96" i="12"/>
  <c r="D101" i="12"/>
  <c r="K94" i="12"/>
  <c r="L94" i="12" s="1"/>
  <c r="M94" i="12" s="1"/>
  <c r="Q93" i="12"/>
  <c r="R93" i="12" s="1"/>
  <c r="T93" i="12" s="1"/>
  <c r="S93" i="12"/>
  <c r="F94" i="12"/>
  <c r="G94" i="12" s="1"/>
  <c r="H94" i="12" s="1"/>
  <c r="P94" i="12"/>
  <c r="O97" i="12"/>
  <c r="C97" i="12"/>
  <c r="J97" i="12" l="1"/>
  <c r="E97" i="12"/>
  <c r="D102" i="12"/>
  <c r="K95" i="12"/>
  <c r="L95" i="12" s="1"/>
  <c r="M95" i="12" s="1"/>
  <c r="Q94" i="12"/>
  <c r="R94" i="12" s="1"/>
  <c r="T94" i="12" s="1"/>
  <c r="S94" i="12"/>
  <c r="C98" i="12"/>
  <c r="F95" i="12"/>
  <c r="G95" i="12" s="1"/>
  <c r="H95" i="12" s="1"/>
  <c r="P95" i="12"/>
  <c r="O98" i="12"/>
  <c r="J98" i="12" l="1"/>
  <c r="E98" i="12"/>
  <c r="D103" i="12"/>
  <c r="K96" i="12"/>
  <c r="L96" i="12" s="1"/>
  <c r="M96" i="12" s="1"/>
  <c r="Q95" i="12"/>
  <c r="R95" i="12" s="1"/>
  <c r="T95" i="12" s="1"/>
  <c r="S95" i="12"/>
  <c r="F96" i="12"/>
  <c r="G96" i="12" s="1"/>
  <c r="H96" i="12" s="1"/>
  <c r="P96" i="12"/>
  <c r="C99" i="12"/>
  <c r="O99" i="12"/>
  <c r="J99" i="12" l="1"/>
  <c r="E99" i="12"/>
  <c r="D104" i="12"/>
  <c r="K97" i="12"/>
  <c r="L97" i="12" s="1"/>
  <c r="M97" i="12" s="1"/>
  <c r="Q96" i="12"/>
  <c r="R96" i="12" s="1"/>
  <c r="T96" i="12" s="1"/>
  <c r="S96" i="12"/>
  <c r="P97" i="12"/>
  <c r="O100" i="12"/>
  <c r="C100" i="12"/>
  <c r="F97" i="12"/>
  <c r="G97" i="12" s="1"/>
  <c r="H97" i="12" s="1"/>
  <c r="J100" i="12" l="1"/>
  <c r="E100" i="12"/>
  <c r="D105" i="12"/>
  <c r="Q97" i="12"/>
  <c r="R97" i="12" s="1"/>
  <c r="T97" i="12" s="1"/>
  <c r="S97" i="12"/>
  <c r="F98" i="12"/>
  <c r="G98" i="12" s="1"/>
  <c r="H98" i="12" s="1"/>
  <c r="C101" i="12"/>
  <c r="P98" i="12"/>
  <c r="O101" i="12"/>
  <c r="K98" i="12"/>
  <c r="L98" i="12" s="1"/>
  <c r="M98" i="12" s="1"/>
  <c r="J101" i="12" l="1"/>
  <c r="E101" i="12"/>
  <c r="D106" i="12"/>
  <c r="Q98" i="12"/>
  <c r="R98" i="12" s="1"/>
  <c r="T98" i="12" s="1"/>
  <c r="S98" i="12"/>
  <c r="F99" i="12"/>
  <c r="G99" i="12" s="1"/>
  <c r="H99" i="12" s="1"/>
  <c r="O102" i="12"/>
  <c r="K99" i="12"/>
  <c r="L99" i="12" s="1"/>
  <c r="M99" i="12" s="1"/>
  <c r="P99" i="12"/>
  <c r="C102" i="12"/>
  <c r="J102" i="12" l="1"/>
  <c r="E102" i="12"/>
  <c r="D107" i="12"/>
  <c r="Q99" i="12"/>
  <c r="R99" i="12" s="1"/>
  <c r="T99" i="12" s="1"/>
  <c r="S99" i="12"/>
  <c r="P100" i="12"/>
  <c r="O103" i="12"/>
  <c r="C103" i="12"/>
  <c r="F100" i="12"/>
  <c r="G100" i="12" s="1"/>
  <c r="H100" i="12" s="1"/>
  <c r="K100" i="12"/>
  <c r="L100" i="12" s="1"/>
  <c r="M100" i="12" s="1"/>
  <c r="J103" i="12" l="1"/>
  <c r="E103" i="12"/>
  <c r="D108" i="12"/>
  <c r="Q100" i="12"/>
  <c r="R100" i="12" s="1"/>
  <c r="T100" i="12" s="1"/>
  <c r="S100" i="12"/>
  <c r="K101" i="12"/>
  <c r="L101" i="12" s="1"/>
  <c r="M101" i="12" s="1"/>
  <c r="F101" i="12"/>
  <c r="G101" i="12" s="1"/>
  <c r="H101" i="12" s="1"/>
  <c r="P101" i="12"/>
  <c r="C104" i="12"/>
  <c r="O104" i="12"/>
  <c r="J104" i="12" l="1"/>
  <c r="E104" i="12"/>
  <c r="D109" i="12"/>
  <c r="K103" i="12"/>
  <c r="Q101" i="12"/>
  <c r="R101" i="12" s="1"/>
  <c r="T101" i="12" s="1"/>
  <c r="S101" i="12"/>
  <c r="F102" i="12"/>
  <c r="G102" i="12" s="1"/>
  <c r="H102" i="12" s="1"/>
  <c r="K102" i="12"/>
  <c r="L102" i="12" s="1"/>
  <c r="M102" i="12" s="1"/>
  <c r="C105" i="12"/>
  <c r="P102" i="12"/>
  <c r="O105" i="12"/>
  <c r="J105" i="12" l="1"/>
  <c r="E105" i="12"/>
  <c r="D110" i="12"/>
  <c r="Q102" i="12"/>
  <c r="R102" i="12" s="1"/>
  <c r="T102" i="12" s="1"/>
  <c r="S102" i="12"/>
  <c r="C106" i="12"/>
  <c r="P103" i="12"/>
  <c r="O106" i="12"/>
  <c r="F103" i="12"/>
  <c r="G103" i="12" s="1"/>
  <c r="H103" i="12" s="1"/>
  <c r="L103" i="12"/>
  <c r="M103" i="12" s="1"/>
  <c r="J106" i="12" l="1"/>
  <c r="E106" i="12"/>
  <c r="D111" i="12"/>
  <c r="Q103" i="12"/>
  <c r="R103" i="12" s="1"/>
  <c r="T103" i="12" s="1"/>
  <c r="S103" i="12"/>
  <c r="F104" i="12"/>
  <c r="G104" i="12" s="1"/>
  <c r="H104" i="12" s="1"/>
  <c r="P104" i="12"/>
  <c r="O107" i="12"/>
  <c r="K104" i="12"/>
  <c r="L104" i="12" s="1"/>
  <c r="M104" i="12" s="1"/>
  <c r="C107" i="12"/>
  <c r="J107" i="12" l="1"/>
  <c r="E107" i="12"/>
  <c r="D112" i="12"/>
  <c r="Q104" i="12"/>
  <c r="R104" i="12" s="1"/>
  <c r="T104" i="12" s="1"/>
  <c r="S104" i="12"/>
  <c r="F105" i="12"/>
  <c r="G105" i="12" s="1"/>
  <c r="H105" i="12" s="1"/>
  <c r="K105" i="12"/>
  <c r="L105" i="12" s="1"/>
  <c r="M105" i="12" s="1"/>
  <c r="C108" i="12"/>
  <c r="P105" i="12"/>
  <c r="O108" i="12"/>
  <c r="J108" i="12" l="1"/>
  <c r="E108" i="12"/>
  <c r="D113" i="12"/>
  <c r="Q105" i="12"/>
  <c r="R105" i="12" s="1"/>
  <c r="T105" i="12" s="1"/>
  <c r="S105" i="12"/>
  <c r="O109" i="12"/>
  <c r="C109" i="12"/>
  <c r="F106" i="12"/>
  <c r="G106" i="12" s="1"/>
  <c r="H106" i="12" s="1"/>
  <c r="P106" i="12"/>
  <c r="K106" i="12"/>
  <c r="L106" i="12" s="1"/>
  <c r="M106" i="12" s="1"/>
  <c r="J109" i="12" l="1"/>
  <c r="E109" i="12"/>
  <c r="D114" i="12"/>
  <c r="Q106" i="12"/>
  <c r="R106" i="12" s="1"/>
  <c r="T106" i="12" s="1"/>
  <c r="S106" i="12"/>
  <c r="C110" i="12"/>
  <c r="F107" i="12"/>
  <c r="G107" i="12" s="1"/>
  <c r="H107" i="12" s="1"/>
  <c r="K107" i="12"/>
  <c r="L107" i="12" s="1"/>
  <c r="M107" i="12" s="1"/>
  <c r="P107" i="12"/>
  <c r="O110" i="12"/>
  <c r="J110" i="12" l="1"/>
  <c r="E110" i="12"/>
  <c r="D115" i="12"/>
  <c r="Q107" i="12"/>
  <c r="R107" i="12" s="1"/>
  <c r="T107" i="12" s="1"/>
  <c r="S107" i="12"/>
  <c r="K108" i="12"/>
  <c r="L108" i="12" s="1"/>
  <c r="M108" i="12" s="1"/>
  <c r="F108" i="12"/>
  <c r="G108" i="12" s="1"/>
  <c r="H108" i="12" s="1"/>
  <c r="P108" i="12"/>
  <c r="O111" i="12"/>
  <c r="C111" i="12"/>
  <c r="J111" i="12" l="1"/>
  <c r="E111" i="12"/>
  <c r="D116" i="12"/>
  <c r="K110" i="12"/>
  <c r="Q108" i="12"/>
  <c r="R108" i="12" s="1"/>
  <c r="T108" i="12" s="1"/>
  <c r="S108" i="12"/>
  <c r="F109" i="12"/>
  <c r="G109" i="12" s="1"/>
  <c r="H109" i="12" s="1"/>
  <c r="P109" i="12"/>
  <c r="C112" i="12"/>
  <c r="K109" i="12"/>
  <c r="L109" i="12" s="1"/>
  <c r="M109" i="12" s="1"/>
  <c r="O112" i="12"/>
  <c r="J112" i="12" l="1"/>
  <c r="E112" i="12"/>
  <c r="D117" i="12"/>
  <c r="K111" i="12"/>
  <c r="Q109" i="12"/>
  <c r="R109" i="12" s="1"/>
  <c r="T109" i="12" s="1"/>
  <c r="S109" i="12"/>
  <c r="F110" i="12"/>
  <c r="G110" i="12" s="1"/>
  <c r="H110" i="12" s="1"/>
  <c r="P110" i="12"/>
  <c r="O113" i="12"/>
  <c r="C113" i="12"/>
  <c r="L110" i="12"/>
  <c r="M110" i="12" s="1"/>
  <c r="J113" i="12" l="1"/>
  <c r="E113" i="12"/>
  <c r="D118" i="12"/>
  <c r="Q110" i="12"/>
  <c r="R110" i="12" s="1"/>
  <c r="T110" i="12" s="1"/>
  <c r="S110" i="12"/>
  <c r="O114" i="12"/>
  <c r="C114" i="12"/>
  <c r="P111" i="12"/>
  <c r="F111" i="12"/>
  <c r="G111" i="12" s="1"/>
  <c r="H111" i="12" s="1"/>
  <c r="L111" i="12"/>
  <c r="M111" i="12" s="1"/>
  <c r="J114" i="12" l="1"/>
  <c r="E114" i="12"/>
  <c r="D119" i="12"/>
  <c r="Q111" i="12"/>
  <c r="R111" i="12" s="1"/>
  <c r="T111" i="12" s="1"/>
  <c r="S111" i="12"/>
  <c r="P112" i="12"/>
  <c r="O115" i="12"/>
  <c r="F112" i="12"/>
  <c r="G112" i="12" s="1"/>
  <c r="H112" i="12" s="1"/>
  <c r="K112" i="12"/>
  <c r="L112" i="12" s="1"/>
  <c r="M112" i="12" s="1"/>
  <c r="C115" i="12"/>
  <c r="J115" i="12" l="1"/>
  <c r="E115" i="12"/>
  <c r="D120" i="12"/>
  <c r="Q112" i="12"/>
  <c r="R112" i="12" s="1"/>
  <c r="T112" i="12" s="1"/>
  <c r="S112" i="12"/>
  <c r="K113" i="12"/>
  <c r="L113" i="12" s="1"/>
  <c r="M113" i="12" s="1"/>
  <c r="P113" i="12"/>
  <c r="O116" i="12"/>
  <c r="F113" i="12"/>
  <c r="G113" i="12" s="1"/>
  <c r="H113" i="12" s="1"/>
  <c r="C116" i="12"/>
  <c r="J116" i="12" l="1"/>
  <c r="E116" i="12"/>
  <c r="D121" i="12"/>
  <c r="Q113" i="12"/>
  <c r="R113" i="12" s="1"/>
  <c r="T113" i="12" s="1"/>
  <c r="S113" i="12"/>
  <c r="O117" i="12"/>
  <c r="F114" i="12"/>
  <c r="G114" i="12" s="1"/>
  <c r="H114" i="12" s="1"/>
  <c r="K114" i="12"/>
  <c r="L114" i="12" s="1"/>
  <c r="M114" i="12" s="1"/>
  <c r="C117" i="12"/>
  <c r="P114" i="12"/>
  <c r="J117" i="12" l="1"/>
  <c r="E117" i="12"/>
  <c r="D122" i="12"/>
  <c r="Q114" i="12"/>
  <c r="R114" i="12" s="1"/>
  <c r="T114" i="12" s="1"/>
  <c r="S114" i="12"/>
  <c r="F115" i="12"/>
  <c r="G115" i="12" s="1"/>
  <c r="H115" i="12" s="1"/>
  <c r="C118" i="12"/>
  <c r="K115" i="12"/>
  <c r="L115" i="12" s="1"/>
  <c r="M115" i="12" s="1"/>
  <c r="P115" i="12"/>
  <c r="O118" i="12"/>
  <c r="J118" i="12" l="1"/>
  <c r="E118" i="12"/>
  <c r="D123" i="12"/>
  <c r="Q115" i="12"/>
  <c r="R115" i="12" s="1"/>
  <c r="T115" i="12" s="1"/>
  <c r="S115" i="12"/>
  <c r="P116" i="12"/>
  <c r="C119" i="12"/>
  <c r="F116" i="12"/>
  <c r="G116" i="12" s="1"/>
  <c r="H116" i="12" s="1"/>
  <c r="K116" i="12"/>
  <c r="L116" i="12" s="1"/>
  <c r="M116" i="12" s="1"/>
  <c r="O119" i="12"/>
  <c r="J119" i="12" l="1"/>
  <c r="E119" i="12"/>
  <c r="D124" i="12"/>
  <c r="Q116" i="12"/>
  <c r="R116" i="12" s="1"/>
  <c r="T116" i="12" s="1"/>
  <c r="S116" i="12"/>
  <c r="O120" i="12"/>
  <c r="C120" i="12"/>
  <c r="F117" i="12"/>
  <c r="G117" i="12" s="1"/>
  <c r="H117" i="12" s="1"/>
  <c r="K117" i="12"/>
  <c r="L117" i="12" s="1"/>
  <c r="M117" i="12" s="1"/>
  <c r="P117" i="12"/>
  <c r="J120" i="12" l="1"/>
  <c r="E120" i="12"/>
  <c r="D125" i="12"/>
  <c r="K119" i="12"/>
  <c r="Q117" i="12"/>
  <c r="R117" i="12" s="1"/>
  <c r="T117" i="12" s="1"/>
  <c r="S117" i="12"/>
  <c r="K118" i="12"/>
  <c r="L118" i="12" s="1"/>
  <c r="M118" i="12" s="1"/>
  <c r="F118" i="12"/>
  <c r="G118" i="12" s="1"/>
  <c r="H118" i="12" s="1"/>
  <c r="O121" i="12"/>
  <c r="C121" i="12"/>
  <c r="P118" i="12"/>
  <c r="J121" i="12" l="1"/>
  <c r="E121" i="12"/>
  <c r="D126" i="12"/>
  <c r="K120" i="12"/>
  <c r="Q118" i="12"/>
  <c r="R118" i="12" s="1"/>
  <c r="T118" i="12" s="1"/>
  <c r="S118" i="12"/>
  <c r="F119" i="12"/>
  <c r="G119" i="12" s="1"/>
  <c r="H119" i="12" s="1"/>
  <c r="C122" i="12"/>
  <c r="P119" i="12"/>
  <c r="O122" i="12"/>
  <c r="L119" i="12"/>
  <c r="M119" i="12" s="1"/>
  <c r="J122" i="12" l="1"/>
  <c r="E122" i="12"/>
  <c r="D127" i="12"/>
  <c r="Q119" i="12"/>
  <c r="R119" i="12" s="1"/>
  <c r="T119" i="12" s="1"/>
  <c r="S119" i="12"/>
  <c r="P120" i="12"/>
  <c r="O123" i="12"/>
  <c r="C123" i="12"/>
  <c r="F120" i="12"/>
  <c r="G120" i="12" s="1"/>
  <c r="H120" i="12" s="1"/>
  <c r="L120" i="12"/>
  <c r="M120" i="12" s="1"/>
  <c r="J123" i="12" l="1"/>
  <c r="E123" i="12"/>
  <c r="D128" i="12"/>
  <c r="Q120" i="12"/>
  <c r="R120" i="12" s="1"/>
  <c r="T120" i="12" s="1"/>
  <c r="S120" i="12"/>
  <c r="O124" i="12"/>
  <c r="K121" i="12"/>
  <c r="L121" i="12" s="1"/>
  <c r="M121" i="12" s="1"/>
  <c r="C124" i="12"/>
  <c r="F121" i="12"/>
  <c r="G121" i="12" s="1"/>
  <c r="H121" i="12" s="1"/>
  <c r="P121" i="12"/>
  <c r="J124" i="12" l="1"/>
  <c r="E124" i="12"/>
  <c r="D129" i="12"/>
  <c r="K123" i="12"/>
  <c r="Q121" i="12"/>
  <c r="R121" i="12" s="1"/>
  <c r="T121" i="12" s="1"/>
  <c r="S121" i="12"/>
  <c r="K122" i="12"/>
  <c r="L122" i="12" s="1"/>
  <c r="M122" i="12" s="1"/>
  <c r="F122" i="12"/>
  <c r="G122" i="12" s="1"/>
  <c r="H122" i="12" s="1"/>
  <c r="C125" i="12"/>
  <c r="P122" i="12"/>
  <c r="O125" i="12"/>
  <c r="J125" i="12" l="1"/>
  <c r="E125" i="12"/>
  <c r="D130" i="12"/>
  <c r="Q122" i="12"/>
  <c r="R122" i="12" s="1"/>
  <c r="T122" i="12" s="1"/>
  <c r="S122" i="12"/>
  <c r="F123" i="12"/>
  <c r="G123" i="12" s="1"/>
  <c r="H123" i="12" s="1"/>
  <c r="P123" i="12"/>
  <c r="C126" i="12"/>
  <c r="O126" i="12"/>
  <c r="L123" i="12"/>
  <c r="M123" i="12" s="1"/>
  <c r="J126" i="12" l="1"/>
  <c r="E126" i="12"/>
  <c r="D131" i="12"/>
  <c r="K125" i="12"/>
  <c r="Q123" i="12"/>
  <c r="R123" i="12" s="1"/>
  <c r="T123" i="12" s="1"/>
  <c r="S123" i="12"/>
  <c r="K124" i="12"/>
  <c r="L124" i="12" s="1"/>
  <c r="M124" i="12" s="1"/>
  <c r="C127" i="12"/>
  <c r="P124" i="12"/>
  <c r="O127" i="12"/>
  <c r="F124" i="12"/>
  <c r="G124" i="12" s="1"/>
  <c r="H124" i="12" s="1"/>
  <c r="J127" i="12" l="1"/>
  <c r="E127" i="12"/>
  <c r="D132" i="12"/>
  <c r="Q124" i="12"/>
  <c r="R124" i="12" s="1"/>
  <c r="T124" i="12" s="1"/>
  <c r="S124" i="12"/>
  <c r="O128" i="12"/>
  <c r="F125" i="12"/>
  <c r="G125" i="12" s="1"/>
  <c r="H125" i="12" s="1"/>
  <c r="C128" i="12"/>
  <c r="P125" i="12"/>
  <c r="L125" i="12"/>
  <c r="M125" i="12" s="1"/>
  <c r="J128" i="12" l="1"/>
  <c r="E128" i="12"/>
  <c r="D133" i="12"/>
  <c r="K127" i="12"/>
  <c r="Q125" i="12"/>
  <c r="R125" i="12" s="1"/>
  <c r="T125" i="12" s="1"/>
  <c r="S125" i="12"/>
  <c r="C129" i="12"/>
  <c r="F126" i="12"/>
  <c r="G126" i="12" s="1"/>
  <c r="H126" i="12" s="1"/>
  <c r="K126" i="12"/>
  <c r="L126" i="12" s="1"/>
  <c r="M126" i="12" s="1"/>
  <c r="P126" i="12"/>
  <c r="O129" i="12"/>
  <c r="J129" i="12" l="1"/>
  <c r="E129" i="12"/>
  <c r="D134" i="12"/>
  <c r="K128" i="12"/>
  <c r="Q126" i="12"/>
  <c r="R126" i="12" s="1"/>
  <c r="T126" i="12" s="1"/>
  <c r="S126" i="12"/>
  <c r="F127" i="12"/>
  <c r="G127" i="12" s="1"/>
  <c r="H127" i="12" s="1"/>
  <c r="C130" i="12"/>
  <c r="P127" i="12"/>
  <c r="O130" i="12"/>
  <c r="L127" i="12"/>
  <c r="M127" i="12" s="1"/>
  <c r="J130" i="12" l="1"/>
  <c r="E130" i="12"/>
  <c r="D135" i="12"/>
  <c r="K129" i="12"/>
  <c r="Q127" i="12"/>
  <c r="R127" i="12" s="1"/>
  <c r="T127" i="12" s="1"/>
  <c r="S127" i="12"/>
  <c r="F128" i="12"/>
  <c r="G128" i="12" s="1"/>
  <c r="H128" i="12" s="1"/>
  <c r="O131" i="12"/>
  <c r="C131" i="12"/>
  <c r="P128" i="12"/>
  <c r="L128" i="12"/>
  <c r="M128" i="12" s="1"/>
  <c r="J131" i="12" l="1"/>
  <c r="E131" i="12"/>
  <c r="D136" i="12"/>
  <c r="Q128" i="12"/>
  <c r="R128" i="12" s="1"/>
  <c r="T128" i="12" s="1"/>
  <c r="S128" i="12"/>
  <c r="P129" i="12"/>
  <c r="C132" i="12"/>
  <c r="O132" i="12"/>
  <c r="F129" i="12"/>
  <c r="G129" i="12" s="1"/>
  <c r="H129" i="12" s="1"/>
  <c r="L129" i="12"/>
  <c r="M129" i="12" s="1"/>
  <c r="J132" i="12" l="1"/>
  <c r="E132" i="12"/>
  <c r="D137" i="12"/>
  <c r="K130" i="12"/>
  <c r="L130" i="12" s="1"/>
  <c r="M130" i="12" s="1"/>
  <c r="Q129" i="12"/>
  <c r="R129" i="12" s="1"/>
  <c r="T129" i="12" s="1"/>
  <c r="S129" i="12"/>
  <c r="P130" i="12"/>
  <c r="C133" i="12"/>
  <c r="O133" i="12"/>
  <c r="F130" i="12"/>
  <c r="G130" i="12" s="1"/>
  <c r="H130" i="12" s="1"/>
  <c r="J133" i="12" l="1"/>
  <c r="E133" i="12"/>
  <c r="D138" i="12"/>
  <c r="K131" i="12"/>
  <c r="L131" i="12" s="1"/>
  <c r="M131" i="12" s="1"/>
  <c r="Q130" i="12"/>
  <c r="R130" i="12" s="1"/>
  <c r="T130" i="12" s="1"/>
  <c r="S130" i="12"/>
  <c r="P131" i="12"/>
  <c r="O134" i="12"/>
  <c r="F131" i="12"/>
  <c r="G131" i="12" s="1"/>
  <c r="H131" i="12" s="1"/>
  <c r="C134" i="12"/>
  <c r="J134" i="12" l="1"/>
  <c r="E134" i="12"/>
  <c r="D139" i="12"/>
  <c r="Q131" i="12"/>
  <c r="R131" i="12" s="1"/>
  <c r="T131" i="12" s="1"/>
  <c r="S131" i="12"/>
  <c r="O135" i="12"/>
  <c r="P132" i="12"/>
  <c r="C135" i="12"/>
  <c r="F132" i="12"/>
  <c r="G132" i="12" s="1"/>
  <c r="H132" i="12" s="1"/>
  <c r="K132" i="12"/>
  <c r="L132" i="12" s="1"/>
  <c r="M132" i="12" s="1"/>
  <c r="J135" i="12" l="1"/>
  <c r="E135" i="12"/>
  <c r="D140" i="12"/>
  <c r="Q132" i="12"/>
  <c r="R132" i="12" s="1"/>
  <c r="T132" i="12" s="1"/>
  <c r="S132" i="12"/>
  <c r="F133" i="12"/>
  <c r="G133" i="12" s="1"/>
  <c r="H133" i="12" s="1"/>
  <c r="K133" i="12"/>
  <c r="L133" i="12" s="1"/>
  <c r="M133" i="12" s="1"/>
  <c r="C136" i="12"/>
  <c r="P133" i="12"/>
  <c r="O136" i="12"/>
  <c r="J136" i="12" l="1"/>
  <c r="E136" i="12"/>
  <c r="D141" i="12"/>
  <c r="Q133" i="12"/>
  <c r="R133" i="12" s="1"/>
  <c r="T133" i="12" s="1"/>
  <c r="S133" i="12"/>
  <c r="K134" i="12"/>
  <c r="L134" i="12" s="1"/>
  <c r="M134" i="12" s="1"/>
  <c r="F134" i="12"/>
  <c r="G134" i="12" s="1"/>
  <c r="H134" i="12" s="1"/>
  <c r="P134" i="12"/>
  <c r="O137" i="12"/>
  <c r="C137" i="12"/>
  <c r="J137" i="12" l="1"/>
  <c r="E137" i="12"/>
  <c r="D142" i="12"/>
  <c r="Q134" i="12"/>
  <c r="R134" i="12" s="1"/>
  <c r="T134" i="12" s="1"/>
  <c r="S134" i="12"/>
  <c r="K135" i="12"/>
  <c r="L135" i="12" s="1"/>
  <c r="M135" i="12" s="1"/>
  <c r="P135" i="12"/>
  <c r="C138" i="12"/>
  <c r="F135" i="12"/>
  <c r="G135" i="12" s="1"/>
  <c r="H135" i="12" s="1"/>
  <c r="O138" i="12"/>
  <c r="J138" i="12" l="1"/>
  <c r="E138" i="12"/>
  <c r="D143" i="12"/>
  <c r="K137" i="12"/>
  <c r="Q135" i="12"/>
  <c r="R135" i="12" s="1"/>
  <c r="T135" i="12" s="1"/>
  <c r="S135" i="12"/>
  <c r="P136" i="12"/>
  <c r="O139" i="12"/>
  <c r="C139" i="12"/>
  <c r="F136" i="12"/>
  <c r="G136" i="12" s="1"/>
  <c r="H136" i="12" s="1"/>
  <c r="K136" i="12"/>
  <c r="L136" i="12" s="1"/>
  <c r="M136" i="12" s="1"/>
  <c r="J139" i="12" l="1"/>
  <c r="E139" i="12"/>
  <c r="D144" i="12"/>
  <c r="Q136" i="12"/>
  <c r="R136" i="12" s="1"/>
  <c r="T136" i="12" s="1"/>
  <c r="S136" i="12"/>
  <c r="P137" i="12"/>
  <c r="O140" i="12"/>
  <c r="C140" i="12"/>
  <c r="F137" i="12"/>
  <c r="G137" i="12" s="1"/>
  <c r="H137" i="12" s="1"/>
  <c r="L137" i="12"/>
  <c r="M137" i="12" s="1"/>
  <c r="J140" i="12" l="1"/>
  <c r="E140" i="12"/>
  <c r="D145" i="12"/>
  <c r="Q137" i="12"/>
  <c r="R137" i="12" s="1"/>
  <c r="T137" i="12" s="1"/>
  <c r="S137" i="12"/>
  <c r="C141" i="12"/>
  <c r="P138" i="12"/>
  <c r="O141" i="12"/>
  <c r="K138" i="12"/>
  <c r="L138" i="12" s="1"/>
  <c r="M138" i="12" s="1"/>
  <c r="F138" i="12"/>
  <c r="G138" i="12" s="1"/>
  <c r="H138" i="12" s="1"/>
  <c r="J141" i="12" l="1"/>
  <c r="E141" i="12"/>
  <c r="D146" i="12"/>
  <c r="Q138" i="12"/>
  <c r="R138" i="12" s="1"/>
  <c r="T138" i="12" s="1"/>
  <c r="S138" i="12"/>
  <c r="O142" i="12"/>
  <c r="K139" i="12"/>
  <c r="L139" i="12" s="1"/>
  <c r="M139" i="12" s="1"/>
  <c r="F139" i="12"/>
  <c r="G139" i="12" s="1"/>
  <c r="H139" i="12" s="1"/>
  <c r="C142" i="12"/>
  <c r="P139" i="12"/>
  <c r="J142" i="12" l="1"/>
  <c r="E142" i="12"/>
  <c r="D147" i="12"/>
  <c r="Q139" i="12"/>
  <c r="R139" i="12" s="1"/>
  <c r="T139" i="12" s="1"/>
  <c r="S139" i="12"/>
  <c r="F140" i="12"/>
  <c r="G140" i="12" s="1"/>
  <c r="H140" i="12" s="1"/>
  <c r="C143" i="12"/>
  <c r="P140" i="12"/>
  <c r="O143" i="12"/>
  <c r="K140" i="12"/>
  <c r="L140" i="12" s="1"/>
  <c r="M140" i="12" s="1"/>
  <c r="J143" i="12" l="1"/>
  <c r="E143" i="12"/>
  <c r="D148" i="12"/>
  <c r="K141" i="12"/>
  <c r="L141" i="12" s="1"/>
  <c r="M141" i="12" s="1"/>
  <c r="Q140" i="12"/>
  <c r="R140" i="12" s="1"/>
  <c r="T140" i="12" s="1"/>
  <c r="S140" i="12"/>
  <c r="F141" i="12"/>
  <c r="G141" i="12" s="1"/>
  <c r="H141" i="12" s="1"/>
  <c r="P141" i="12"/>
  <c r="C144" i="12"/>
  <c r="O144" i="12"/>
  <c r="J144" i="12" l="1"/>
  <c r="E144" i="12"/>
  <c r="D149" i="12"/>
  <c r="Q141" i="12"/>
  <c r="R141" i="12" s="1"/>
  <c r="T141" i="12" s="1"/>
  <c r="S141" i="12"/>
  <c r="O145" i="12"/>
  <c r="P142" i="12"/>
  <c r="F142" i="12"/>
  <c r="G142" i="12" s="1"/>
  <c r="H142" i="12" s="1"/>
  <c r="K142" i="12"/>
  <c r="L142" i="12" s="1"/>
  <c r="M142" i="12" s="1"/>
  <c r="C145" i="12"/>
  <c r="J145" i="12" l="1"/>
  <c r="E145" i="12"/>
  <c r="D150" i="12"/>
  <c r="K144" i="12"/>
  <c r="Q142" i="12"/>
  <c r="R142" i="12" s="1"/>
  <c r="T142" i="12" s="1"/>
  <c r="S142" i="12"/>
  <c r="K143" i="12"/>
  <c r="L143" i="12" s="1"/>
  <c r="M143" i="12" s="1"/>
  <c r="C146" i="12"/>
  <c r="F143" i="12"/>
  <c r="G143" i="12" s="1"/>
  <c r="H143" i="12" s="1"/>
  <c r="P143" i="12"/>
  <c r="O146" i="12"/>
  <c r="J146" i="12" l="1"/>
  <c r="E146" i="12"/>
  <c r="D151" i="12"/>
  <c r="Q143" i="12"/>
  <c r="R143" i="12" s="1"/>
  <c r="T143" i="12" s="1"/>
  <c r="S143" i="12"/>
  <c r="O147" i="12"/>
  <c r="P144" i="12"/>
  <c r="C147" i="12"/>
  <c r="F144" i="12"/>
  <c r="G144" i="12" s="1"/>
  <c r="H144" i="12" s="1"/>
  <c r="L144" i="12"/>
  <c r="M144" i="12" s="1"/>
  <c r="J147" i="12" l="1"/>
  <c r="E147" i="12"/>
  <c r="D152" i="12"/>
  <c r="Q144" i="12"/>
  <c r="R144" i="12" s="1"/>
  <c r="T144" i="12" s="1"/>
  <c r="S144" i="12"/>
  <c r="F145" i="12"/>
  <c r="G145" i="12" s="1"/>
  <c r="H145" i="12" s="1"/>
  <c r="K145" i="12"/>
  <c r="L145" i="12" s="1"/>
  <c r="M145" i="12" s="1"/>
  <c r="C148" i="12"/>
  <c r="P145" i="12"/>
  <c r="O148" i="12"/>
  <c r="J148" i="12" l="1"/>
  <c r="E148" i="12"/>
  <c r="D153" i="12"/>
  <c r="Q145" i="12"/>
  <c r="R145" i="12" s="1"/>
  <c r="T145" i="12" s="1"/>
  <c r="S145" i="12"/>
  <c r="F146" i="12"/>
  <c r="G146" i="12" s="1"/>
  <c r="H146" i="12" s="1"/>
  <c r="P146" i="12"/>
  <c r="O149" i="12"/>
  <c r="C149" i="12"/>
  <c r="K146" i="12"/>
  <c r="L146" i="12" s="1"/>
  <c r="M146" i="12" s="1"/>
  <c r="J149" i="12" l="1"/>
  <c r="E149" i="12"/>
  <c r="D154" i="12"/>
  <c r="K147" i="12"/>
  <c r="L147" i="12" s="1"/>
  <c r="M147" i="12" s="1"/>
  <c r="Q146" i="12"/>
  <c r="R146" i="12" s="1"/>
  <c r="T146" i="12" s="1"/>
  <c r="S146" i="12"/>
  <c r="P147" i="12"/>
  <c r="O150" i="12"/>
  <c r="C150" i="12"/>
  <c r="F147" i="12"/>
  <c r="G147" i="12" s="1"/>
  <c r="H147" i="12" s="1"/>
  <c r="J150" i="12" l="1"/>
  <c r="E150" i="12"/>
  <c r="D155" i="12"/>
  <c r="Q147" i="12"/>
  <c r="R147" i="12" s="1"/>
  <c r="T147" i="12" s="1"/>
  <c r="S147" i="12"/>
  <c r="O151" i="12"/>
  <c r="F148" i="12"/>
  <c r="G148" i="12" s="1"/>
  <c r="H148" i="12" s="1"/>
  <c r="K148" i="12"/>
  <c r="L148" i="12" s="1"/>
  <c r="M148" i="12" s="1"/>
  <c r="C151" i="12"/>
  <c r="P148" i="12"/>
  <c r="J151" i="12" l="1"/>
  <c r="E151" i="12"/>
  <c r="D156" i="12"/>
  <c r="K150" i="12"/>
  <c r="Q148" i="12"/>
  <c r="R148" i="12" s="1"/>
  <c r="T148" i="12" s="1"/>
  <c r="S148" i="12"/>
  <c r="K149" i="12"/>
  <c r="L149" i="12" s="1"/>
  <c r="M149" i="12" s="1"/>
  <c r="F149" i="12"/>
  <c r="G149" i="12" s="1"/>
  <c r="H149" i="12" s="1"/>
  <c r="C152" i="12"/>
  <c r="P149" i="12"/>
  <c r="O152" i="12"/>
  <c r="J152" i="12" l="1"/>
  <c r="E152" i="12"/>
  <c r="D157" i="12"/>
  <c r="K151" i="12"/>
  <c r="Q149" i="12"/>
  <c r="R149" i="12" s="1"/>
  <c r="T149" i="12" s="1"/>
  <c r="S149" i="12"/>
  <c r="L150" i="12"/>
  <c r="M150" i="12" s="1"/>
  <c r="F150" i="12"/>
  <c r="G150" i="12" s="1"/>
  <c r="H150" i="12" s="1"/>
  <c r="O153" i="12"/>
  <c r="C153" i="12"/>
  <c r="P150" i="12"/>
  <c r="J153" i="12" l="1"/>
  <c r="E153" i="12"/>
  <c r="D158" i="12"/>
  <c r="Q150" i="12"/>
  <c r="R150" i="12" s="1"/>
  <c r="T150" i="12" s="1"/>
  <c r="S150" i="12"/>
  <c r="L151" i="12"/>
  <c r="M151" i="12" s="1"/>
  <c r="P151" i="12"/>
  <c r="O154" i="12"/>
  <c r="C154" i="12"/>
  <c r="F151" i="12"/>
  <c r="G151" i="12" s="1"/>
  <c r="H151" i="12" s="1"/>
  <c r="J154" i="12" l="1"/>
  <c r="E154" i="12"/>
  <c r="D159" i="12"/>
  <c r="Q151" i="12"/>
  <c r="R151" i="12" s="1"/>
  <c r="T151" i="12" s="1"/>
  <c r="S151" i="12"/>
  <c r="K152" i="12"/>
  <c r="L152" i="12" s="1"/>
  <c r="M152" i="12" s="1"/>
  <c r="O155" i="12"/>
  <c r="P152" i="12"/>
  <c r="F152" i="12"/>
  <c r="G152" i="12" s="1"/>
  <c r="H152" i="12" s="1"/>
  <c r="C155" i="12"/>
  <c r="J155" i="12" l="1"/>
  <c r="E155" i="12"/>
  <c r="D160" i="12"/>
  <c r="Q152" i="12"/>
  <c r="R152" i="12" s="1"/>
  <c r="T152" i="12" s="1"/>
  <c r="S152" i="12"/>
  <c r="O156" i="12"/>
  <c r="C156" i="12"/>
  <c r="P153" i="12"/>
  <c r="K153" i="12"/>
  <c r="L153" i="12" s="1"/>
  <c r="M153" i="12" s="1"/>
  <c r="F153" i="12"/>
  <c r="G153" i="12" s="1"/>
  <c r="H153" i="12" s="1"/>
  <c r="J156" i="12" l="1"/>
  <c r="E156" i="12"/>
  <c r="D161" i="12"/>
  <c r="Q153" i="12"/>
  <c r="R153" i="12" s="1"/>
  <c r="T153" i="12" s="1"/>
  <c r="S153" i="12"/>
  <c r="K154" i="12"/>
  <c r="L154" i="12" s="1"/>
  <c r="M154" i="12" s="1"/>
  <c r="C157" i="12"/>
  <c r="F154" i="12"/>
  <c r="G154" i="12" s="1"/>
  <c r="H154" i="12" s="1"/>
  <c r="O157" i="12"/>
  <c r="P154" i="12"/>
  <c r="J157" i="12" l="1"/>
  <c r="E157" i="12"/>
  <c r="D162" i="12"/>
  <c r="K156" i="12"/>
  <c r="K155" i="12"/>
  <c r="L155" i="12" s="1"/>
  <c r="M155" i="12" s="1"/>
  <c r="Q154" i="12"/>
  <c r="R154" i="12" s="1"/>
  <c r="T154" i="12" s="1"/>
  <c r="S154" i="12"/>
  <c r="F155" i="12"/>
  <c r="G155" i="12" s="1"/>
  <c r="H155" i="12" s="1"/>
  <c r="P155" i="12"/>
  <c r="C158" i="12"/>
  <c r="O158" i="12"/>
  <c r="J158" i="12" l="1"/>
  <c r="E158" i="12"/>
  <c r="D163" i="12"/>
  <c r="Q155" i="12"/>
  <c r="R155" i="12" s="1"/>
  <c r="T155" i="12" s="1"/>
  <c r="S155" i="12"/>
  <c r="C159" i="12"/>
  <c r="F156" i="12"/>
  <c r="G156" i="12" s="1"/>
  <c r="H156" i="12" s="1"/>
  <c r="P156" i="12"/>
  <c r="L156" i="12"/>
  <c r="M156" i="12" s="1"/>
  <c r="O159" i="12"/>
  <c r="J159" i="12" l="1"/>
  <c r="E159" i="12"/>
  <c r="D164" i="12"/>
  <c r="Q156" i="12"/>
  <c r="R156" i="12" s="1"/>
  <c r="T156" i="12" s="1"/>
  <c r="S156" i="12"/>
  <c r="O160" i="12"/>
  <c r="F157" i="12"/>
  <c r="G157" i="12" s="1"/>
  <c r="H157" i="12" s="1"/>
  <c r="K157" i="12"/>
  <c r="L157" i="12" s="1"/>
  <c r="M157" i="12" s="1"/>
  <c r="C160" i="12"/>
  <c r="P157" i="12"/>
  <c r="J160" i="12" l="1"/>
  <c r="E160" i="12"/>
  <c r="D165" i="12"/>
  <c r="K159" i="12"/>
  <c r="Q157" i="12"/>
  <c r="R157" i="12" s="1"/>
  <c r="T157" i="12" s="1"/>
  <c r="S157" i="12"/>
  <c r="K158" i="12"/>
  <c r="L158" i="12" s="1"/>
  <c r="M158" i="12" s="1"/>
  <c r="C161" i="12"/>
  <c r="F158" i="12"/>
  <c r="G158" i="12" s="1"/>
  <c r="H158" i="12" s="1"/>
  <c r="P158" i="12"/>
  <c r="O161" i="12"/>
  <c r="J161" i="12" l="1"/>
  <c r="E161" i="12"/>
  <c r="D166" i="12"/>
  <c r="Q158" i="12"/>
  <c r="R158" i="12" s="1"/>
  <c r="T158" i="12" s="1"/>
  <c r="S158" i="12"/>
  <c r="F159" i="12"/>
  <c r="G159" i="12" s="1"/>
  <c r="H159" i="12" s="1"/>
  <c r="O162" i="12"/>
  <c r="C162" i="12"/>
  <c r="P159" i="12"/>
  <c r="L159" i="12"/>
  <c r="M159" i="12" s="1"/>
  <c r="J162" i="12" l="1"/>
  <c r="E162" i="12"/>
  <c r="D167" i="12"/>
  <c r="K160" i="12"/>
  <c r="L160" i="12" s="1"/>
  <c r="M160" i="12" s="1"/>
  <c r="Q159" i="12"/>
  <c r="R159" i="12" s="1"/>
  <c r="T159" i="12" s="1"/>
  <c r="S159" i="12"/>
  <c r="P160" i="12"/>
  <c r="O163" i="12"/>
  <c r="F160" i="12"/>
  <c r="G160" i="12" s="1"/>
  <c r="H160" i="12" s="1"/>
  <c r="C163" i="12"/>
  <c r="J163" i="12" l="1"/>
  <c r="E163" i="12"/>
  <c r="D168" i="12"/>
  <c r="Q160" i="12"/>
  <c r="R160" i="12" s="1"/>
  <c r="T160" i="12" s="1"/>
  <c r="S160" i="12"/>
  <c r="K161" i="12"/>
  <c r="L161" i="12" s="1"/>
  <c r="M161" i="12" s="1"/>
  <c r="F161" i="12"/>
  <c r="G161" i="12" s="1"/>
  <c r="H161" i="12" s="1"/>
  <c r="P161" i="12"/>
  <c r="O164" i="12"/>
  <c r="C164" i="12"/>
  <c r="J164" i="12" l="1"/>
  <c r="E164" i="12"/>
  <c r="D169" i="12"/>
  <c r="Q161" i="12"/>
  <c r="R161" i="12" s="1"/>
  <c r="T161" i="12" s="1"/>
  <c r="S161" i="12"/>
  <c r="K162" i="12"/>
  <c r="L162" i="12" s="1"/>
  <c r="M162" i="12" s="1"/>
  <c r="C165" i="12"/>
  <c r="F162" i="12"/>
  <c r="G162" i="12" s="1"/>
  <c r="H162" i="12" s="1"/>
  <c r="P162" i="12"/>
  <c r="O165" i="12"/>
  <c r="J165" i="12" l="1"/>
  <c r="E165" i="12"/>
  <c r="D170" i="12"/>
  <c r="K163" i="12"/>
  <c r="L163" i="12" s="1"/>
  <c r="M163" i="12" s="1"/>
  <c r="Q162" i="12"/>
  <c r="R162" i="12" s="1"/>
  <c r="T162" i="12" s="1"/>
  <c r="S162" i="12"/>
  <c r="P163" i="12"/>
  <c r="F163" i="12"/>
  <c r="G163" i="12" s="1"/>
  <c r="H163" i="12" s="1"/>
  <c r="O166" i="12"/>
  <c r="C166" i="12"/>
  <c r="J166" i="12" l="1"/>
  <c r="E166" i="12"/>
  <c r="D171" i="12"/>
  <c r="K164" i="12"/>
  <c r="L164" i="12" s="1"/>
  <c r="M164" i="12" s="1"/>
  <c r="Q163" i="12"/>
  <c r="R163" i="12" s="1"/>
  <c r="T163" i="12" s="1"/>
  <c r="S163" i="12"/>
  <c r="C167" i="12"/>
  <c r="F164" i="12"/>
  <c r="G164" i="12" s="1"/>
  <c r="H164" i="12" s="1"/>
  <c r="P164" i="12"/>
  <c r="O167" i="12"/>
  <c r="J167" i="12" l="1"/>
  <c r="E167" i="12"/>
  <c r="D172" i="12"/>
  <c r="K165" i="12"/>
  <c r="L165" i="12" s="1"/>
  <c r="M165" i="12" s="1"/>
  <c r="Q164" i="12"/>
  <c r="R164" i="12" s="1"/>
  <c r="T164" i="12" s="1"/>
  <c r="S164" i="12"/>
  <c r="P165" i="12"/>
  <c r="C168" i="12"/>
  <c r="F165" i="12"/>
  <c r="G165" i="12" s="1"/>
  <c r="H165" i="12" s="1"/>
  <c r="O168" i="12"/>
  <c r="J168" i="12" l="1"/>
  <c r="E168" i="12"/>
  <c r="D173" i="12"/>
  <c r="K166" i="12"/>
  <c r="L166" i="12" s="1"/>
  <c r="M166" i="12" s="1"/>
  <c r="Q165" i="12"/>
  <c r="R165" i="12" s="1"/>
  <c r="T165" i="12" s="1"/>
  <c r="S165" i="12"/>
  <c r="O169" i="12"/>
  <c r="C169" i="12"/>
  <c r="P166" i="12"/>
  <c r="F166" i="12"/>
  <c r="G166" i="12" s="1"/>
  <c r="H166" i="12" s="1"/>
  <c r="J169" i="12" l="1"/>
  <c r="E169" i="12"/>
  <c r="D174" i="12"/>
  <c r="Q166" i="12"/>
  <c r="R166" i="12" s="1"/>
  <c r="T166" i="12" s="1"/>
  <c r="S166" i="12"/>
  <c r="K167" i="12"/>
  <c r="L167" i="12" s="1"/>
  <c r="M167" i="12" s="1"/>
  <c r="C170" i="12"/>
  <c r="O170" i="12"/>
  <c r="P167" i="12"/>
  <c r="F167" i="12"/>
  <c r="G167" i="12" s="1"/>
  <c r="H167" i="12" s="1"/>
  <c r="J170" i="12" l="1"/>
  <c r="E170" i="12"/>
  <c r="D175" i="12"/>
  <c r="Q167" i="12"/>
  <c r="R167" i="12" s="1"/>
  <c r="T167" i="12" s="1"/>
  <c r="S167" i="12"/>
  <c r="O171" i="12"/>
  <c r="K168" i="12"/>
  <c r="L168" i="12" s="1"/>
  <c r="M168" i="12" s="1"/>
  <c r="C171" i="12"/>
  <c r="F168" i="12"/>
  <c r="G168" i="12" s="1"/>
  <c r="H168" i="12" s="1"/>
  <c r="P168" i="12"/>
  <c r="J171" i="12" l="1"/>
  <c r="E171" i="12"/>
  <c r="D176" i="12"/>
  <c r="Q168" i="12"/>
  <c r="R168" i="12" s="1"/>
  <c r="T168" i="12" s="1"/>
  <c r="S168" i="12"/>
  <c r="K169" i="12"/>
  <c r="L169" i="12" s="1"/>
  <c r="M169" i="12" s="1"/>
  <c r="C172" i="12"/>
  <c r="F169" i="12"/>
  <c r="G169" i="12" s="1"/>
  <c r="H169" i="12" s="1"/>
  <c r="P169" i="12"/>
  <c r="O172" i="12"/>
  <c r="J172" i="12" l="1"/>
  <c r="E172" i="12"/>
  <c r="D177" i="12"/>
  <c r="K170" i="12"/>
  <c r="L170" i="12" s="1"/>
  <c r="M170" i="12" s="1"/>
  <c r="K171" i="12"/>
  <c r="Q169" i="12"/>
  <c r="R169" i="12" s="1"/>
  <c r="T169" i="12" s="1"/>
  <c r="S169" i="12"/>
  <c r="F170" i="12"/>
  <c r="G170" i="12" s="1"/>
  <c r="H170" i="12" s="1"/>
  <c r="P170" i="12"/>
  <c r="C173" i="12"/>
  <c r="O173" i="12"/>
  <c r="J173" i="12" l="1"/>
  <c r="E173" i="12"/>
  <c r="D178" i="12"/>
  <c r="Q170" i="12"/>
  <c r="R170" i="12" s="1"/>
  <c r="T170" i="12" s="1"/>
  <c r="S170" i="12"/>
  <c r="O174" i="12"/>
  <c r="F171" i="12"/>
  <c r="G171" i="12" s="1"/>
  <c r="H171" i="12" s="1"/>
  <c r="P171" i="12"/>
  <c r="C174" i="12"/>
  <c r="L171" i="12"/>
  <c r="M171" i="12" s="1"/>
  <c r="J174" i="12" l="1"/>
  <c r="E174" i="12"/>
  <c r="D179" i="12"/>
  <c r="K173" i="12"/>
  <c r="Q171" i="12"/>
  <c r="R171" i="12" s="1"/>
  <c r="T171" i="12" s="1"/>
  <c r="S171" i="12"/>
  <c r="F172" i="12"/>
  <c r="G172" i="12" s="1"/>
  <c r="H172" i="12" s="1"/>
  <c r="C175" i="12"/>
  <c r="K172" i="12"/>
  <c r="L172" i="12" s="1"/>
  <c r="M172" i="12" s="1"/>
  <c r="P172" i="12"/>
  <c r="O175" i="12"/>
  <c r="J175" i="12" l="1"/>
  <c r="E175" i="12"/>
  <c r="D180" i="12"/>
  <c r="Q172" i="12"/>
  <c r="R172" i="12" s="1"/>
  <c r="T172" i="12" s="1"/>
  <c r="S172" i="12"/>
  <c r="O176" i="12"/>
  <c r="C176" i="12"/>
  <c r="P173" i="12"/>
  <c r="F173" i="12"/>
  <c r="G173" i="12" s="1"/>
  <c r="H173" i="12" s="1"/>
  <c r="L173" i="12"/>
  <c r="M173" i="12" s="1"/>
  <c r="J176" i="12" l="1"/>
  <c r="E176" i="12"/>
  <c r="D181" i="12"/>
  <c r="K175" i="12"/>
  <c r="Q173" i="12"/>
  <c r="R173" i="12" s="1"/>
  <c r="T173" i="12" s="1"/>
  <c r="S173" i="12"/>
  <c r="F174" i="12"/>
  <c r="G174" i="12" s="1"/>
  <c r="H174" i="12" s="1"/>
  <c r="C177" i="12"/>
  <c r="K174" i="12"/>
  <c r="L174" i="12" s="1"/>
  <c r="M174" i="12" s="1"/>
  <c r="O177" i="12"/>
  <c r="P174" i="12"/>
  <c r="J177" i="12" l="1"/>
  <c r="E177" i="12"/>
  <c r="D182" i="12"/>
  <c r="Q174" i="12"/>
  <c r="R174" i="12" s="1"/>
  <c r="T174" i="12" s="1"/>
  <c r="S174" i="12"/>
  <c r="F175" i="12"/>
  <c r="G175" i="12" s="1"/>
  <c r="H175" i="12" s="1"/>
  <c r="C178" i="12"/>
  <c r="P175" i="12"/>
  <c r="O178" i="12"/>
  <c r="L175" i="12"/>
  <c r="M175" i="12" s="1"/>
  <c r="J178" i="12" l="1"/>
  <c r="E178" i="12"/>
  <c r="D183" i="12"/>
  <c r="K177" i="12"/>
  <c r="Q175" i="12"/>
  <c r="R175" i="12" s="1"/>
  <c r="T175" i="12" s="1"/>
  <c r="S175" i="12"/>
  <c r="P176" i="12"/>
  <c r="O179" i="12"/>
  <c r="C179" i="12"/>
  <c r="K176" i="12"/>
  <c r="L176" i="12" s="1"/>
  <c r="M176" i="12" s="1"/>
  <c r="F176" i="12"/>
  <c r="G176" i="12" s="1"/>
  <c r="H176" i="12" s="1"/>
  <c r="J179" i="12" l="1"/>
  <c r="E179" i="12"/>
  <c r="D184" i="12"/>
  <c r="Q176" i="12"/>
  <c r="R176" i="12" s="1"/>
  <c r="T176" i="12" s="1"/>
  <c r="S176" i="12"/>
  <c r="F177" i="12"/>
  <c r="G177" i="12" s="1"/>
  <c r="H177" i="12" s="1"/>
  <c r="P177" i="12"/>
  <c r="C180" i="12"/>
  <c r="O180" i="12"/>
  <c r="L177" i="12"/>
  <c r="M177" i="12" s="1"/>
  <c r="J180" i="12" l="1"/>
  <c r="E180" i="12"/>
  <c r="D185" i="12"/>
  <c r="Q177" i="12"/>
  <c r="R177" i="12" s="1"/>
  <c r="T177" i="12" s="1"/>
  <c r="S177" i="12"/>
  <c r="P178" i="12"/>
  <c r="O181" i="12"/>
  <c r="C181" i="12"/>
  <c r="K178" i="12"/>
  <c r="L178" i="12" s="1"/>
  <c r="M178" i="12" s="1"/>
  <c r="F178" i="12"/>
  <c r="G178" i="12" s="1"/>
  <c r="H178" i="12" s="1"/>
  <c r="J181" i="12" l="1"/>
  <c r="E181" i="12"/>
  <c r="D186" i="12"/>
  <c r="Q178" i="12"/>
  <c r="R178" i="12" s="1"/>
  <c r="T178" i="12" s="1"/>
  <c r="S178" i="12"/>
  <c r="F179" i="12"/>
  <c r="G179" i="12" s="1"/>
  <c r="H179" i="12" s="1"/>
  <c r="O182" i="12"/>
  <c r="P179" i="12"/>
  <c r="K179" i="12"/>
  <c r="L179" i="12" s="1"/>
  <c r="M179" i="12" s="1"/>
  <c r="C182" i="12"/>
  <c r="J182" i="12" l="1"/>
  <c r="E182" i="12"/>
  <c r="D187" i="12"/>
  <c r="Q179" i="12"/>
  <c r="R179" i="12" s="1"/>
  <c r="T179" i="12" s="1"/>
  <c r="S179" i="12"/>
  <c r="K180" i="12"/>
  <c r="L180" i="12" s="1"/>
  <c r="M180" i="12" s="1"/>
  <c r="O183" i="12"/>
  <c r="P180" i="12"/>
  <c r="C183" i="12"/>
  <c r="F180" i="12"/>
  <c r="G180" i="12" s="1"/>
  <c r="H180" i="12" s="1"/>
  <c r="J183" i="12" l="1"/>
  <c r="E183" i="12"/>
  <c r="D188" i="12"/>
  <c r="Q180" i="12"/>
  <c r="R180" i="12" s="1"/>
  <c r="T180" i="12" s="1"/>
  <c r="S180" i="12"/>
  <c r="C184" i="12"/>
  <c r="O184" i="12"/>
  <c r="P181" i="12"/>
  <c r="K181" i="12"/>
  <c r="L181" i="12" s="1"/>
  <c r="M181" i="12" s="1"/>
  <c r="F181" i="12"/>
  <c r="G181" i="12" s="1"/>
  <c r="H181" i="12" s="1"/>
  <c r="J184" i="12" l="1"/>
  <c r="E184" i="12"/>
  <c r="D189" i="12"/>
  <c r="Q181" i="12"/>
  <c r="R181" i="12" s="1"/>
  <c r="T181" i="12" s="1"/>
  <c r="S181" i="12"/>
  <c r="O185" i="12"/>
  <c r="F182" i="12"/>
  <c r="G182" i="12" s="1"/>
  <c r="H182" i="12" s="1"/>
  <c r="K182" i="12"/>
  <c r="L182" i="12" s="1"/>
  <c r="M182" i="12" s="1"/>
  <c r="C185" i="12"/>
  <c r="P182" i="12"/>
  <c r="J185" i="12" l="1"/>
  <c r="E185" i="12"/>
  <c r="D190" i="12"/>
  <c r="Q182" i="12"/>
  <c r="R182" i="12" s="1"/>
  <c r="T182" i="12" s="1"/>
  <c r="S182" i="12"/>
  <c r="F183" i="12"/>
  <c r="G183" i="12" s="1"/>
  <c r="H183" i="12" s="1"/>
  <c r="C186" i="12"/>
  <c r="P183" i="12"/>
  <c r="O186" i="12"/>
  <c r="K183" i="12"/>
  <c r="L183" i="12" s="1"/>
  <c r="M183" i="12" s="1"/>
  <c r="J186" i="12" l="1"/>
  <c r="E186" i="12"/>
  <c r="D191" i="12"/>
  <c r="K185" i="12"/>
  <c r="Q183" i="12"/>
  <c r="R183" i="12" s="1"/>
  <c r="T183" i="12" s="1"/>
  <c r="S183" i="12"/>
  <c r="P184" i="12"/>
  <c r="O187" i="12"/>
  <c r="F184" i="12"/>
  <c r="G184" i="12" s="1"/>
  <c r="H184" i="12" s="1"/>
  <c r="C187" i="12"/>
  <c r="K184" i="12"/>
  <c r="L184" i="12" s="1"/>
  <c r="M184" i="12" s="1"/>
  <c r="J187" i="12" l="1"/>
  <c r="E187" i="12"/>
  <c r="D192" i="12"/>
  <c r="Q184" i="12"/>
  <c r="R184" i="12" s="1"/>
  <c r="T184" i="12" s="1"/>
  <c r="S184" i="12"/>
  <c r="F185" i="12"/>
  <c r="G185" i="12" s="1"/>
  <c r="H185" i="12" s="1"/>
  <c r="O188" i="12"/>
  <c r="C188" i="12"/>
  <c r="P185" i="12"/>
  <c r="L185" i="12"/>
  <c r="M185" i="12" s="1"/>
  <c r="J188" i="12" l="1"/>
  <c r="E188" i="12"/>
  <c r="D193" i="12"/>
  <c r="Q185" i="12"/>
  <c r="R185" i="12" s="1"/>
  <c r="T185" i="12" s="1"/>
  <c r="S185" i="12"/>
  <c r="C189" i="12"/>
  <c r="P186" i="12"/>
  <c r="O189" i="12"/>
  <c r="F186" i="12"/>
  <c r="G186" i="12" s="1"/>
  <c r="H186" i="12" s="1"/>
  <c r="K186" i="12"/>
  <c r="L186" i="12" s="1"/>
  <c r="M186" i="12" s="1"/>
  <c r="J189" i="12" l="1"/>
  <c r="E189" i="12"/>
  <c r="D194" i="12"/>
  <c r="Q186" i="12"/>
  <c r="R186" i="12" s="1"/>
  <c r="T186" i="12" s="1"/>
  <c r="S186" i="12"/>
  <c r="F187" i="12"/>
  <c r="G187" i="12" s="1"/>
  <c r="H187" i="12" s="1"/>
  <c r="K187" i="12"/>
  <c r="L187" i="12" s="1"/>
  <c r="M187" i="12" s="1"/>
  <c r="P187" i="12"/>
  <c r="O190" i="12"/>
  <c r="C190" i="12"/>
  <c r="J190" i="12" l="1"/>
  <c r="E190" i="12"/>
  <c r="D195" i="12"/>
  <c r="K188" i="12"/>
  <c r="L188" i="12" s="1"/>
  <c r="M188" i="12" s="1"/>
  <c r="Q187" i="12"/>
  <c r="R187" i="12" s="1"/>
  <c r="T187" i="12" s="1"/>
  <c r="S187" i="12"/>
  <c r="O191" i="12"/>
  <c r="F188" i="12"/>
  <c r="G188" i="12" s="1"/>
  <c r="H188" i="12" s="1"/>
  <c r="C191" i="12"/>
  <c r="P188" i="12"/>
  <c r="J191" i="12" l="1"/>
  <c r="E191" i="12"/>
  <c r="D196" i="12"/>
  <c r="Q188" i="12"/>
  <c r="R188" i="12" s="1"/>
  <c r="T188" i="12" s="1"/>
  <c r="S188" i="12"/>
  <c r="O192" i="12"/>
  <c r="K189" i="12"/>
  <c r="L189" i="12" s="1"/>
  <c r="M189" i="12" s="1"/>
  <c r="P189" i="12"/>
  <c r="F189" i="12"/>
  <c r="G189" i="12" s="1"/>
  <c r="H189" i="12" s="1"/>
  <c r="C192" i="12"/>
  <c r="J192" i="12" l="1"/>
  <c r="E192" i="12"/>
  <c r="D197" i="12"/>
  <c r="Q189" i="12"/>
  <c r="R189" i="12" s="1"/>
  <c r="T189" i="12" s="1"/>
  <c r="S189" i="12"/>
  <c r="P190" i="12"/>
  <c r="K190" i="12"/>
  <c r="L190" i="12" s="1"/>
  <c r="M190" i="12" s="1"/>
  <c r="F190" i="12"/>
  <c r="G190" i="12" s="1"/>
  <c r="H190" i="12" s="1"/>
  <c r="C193" i="12"/>
  <c r="O193" i="12"/>
  <c r="J193" i="12" l="1"/>
  <c r="E193" i="12"/>
  <c r="D198" i="12"/>
  <c r="Q190" i="12"/>
  <c r="R190" i="12" s="1"/>
  <c r="T190" i="12" s="1"/>
  <c r="S190" i="12"/>
  <c r="O194" i="12"/>
  <c r="C194" i="12"/>
  <c r="K191" i="12"/>
  <c r="L191" i="12" s="1"/>
  <c r="M191" i="12" s="1"/>
  <c r="P191" i="12"/>
  <c r="F191" i="12"/>
  <c r="G191" i="12" s="1"/>
  <c r="H191" i="12" s="1"/>
  <c r="J194" i="12" l="1"/>
  <c r="E194" i="12"/>
  <c r="D199" i="12"/>
  <c r="Q191" i="12"/>
  <c r="R191" i="12" s="1"/>
  <c r="T191" i="12" s="1"/>
  <c r="S191" i="12"/>
  <c r="K192" i="12"/>
  <c r="L192" i="12" s="1"/>
  <c r="M192" i="12" s="1"/>
  <c r="F192" i="12"/>
  <c r="G192" i="12" s="1"/>
  <c r="H192" i="12" s="1"/>
  <c r="C195" i="12"/>
  <c r="P192" i="12"/>
  <c r="O195" i="12"/>
  <c r="J195" i="12" l="1"/>
  <c r="E195" i="12"/>
  <c r="D200" i="12"/>
  <c r="Q192" i="12"/>
  <c r="R192" i="12" s="1"/>
  <c r="T192" i="12" s="1"/>
  <c r="S192" i="12"/>
  <c r="F193" i="12"/>
  <c r="G193" i="12" s="1"/>
  <c r="H193" i="12" s="1"/>
  <c r="P193" i="12"/>
  <c r="O196" i="12"/>
  <c r="C196" i="12"/>
  <c r="K193" i="12"/>
  <c r="L193" i="12" s="1"/>
  <c r="M193" i="12" s="1"/>
  <c r="J196" i="12" l="1"/>
  <c r="E196" i="12"/>
  <c r="D201" i="12"/>
  <c r="K194" i="12"/>
  <c r="L194" i="12" s="1"/>
  <c r="M194" i="12" s="1"/>
  <c r="Q193" i="12"/>
  <c r="R193" i="12" s="1"/>
  <c r="T193" i="12" s="1"/>
  <c r="S193" i="12"/>
  <c r="O197" i="12"/>
  <c r="P194" i="12"/>
  <c r="C197" i="12"/>
  <c r="F194" i="12"/>
  <c r="G194" i="12" s="1"/>
  <c r="H194" i="12" s="1"/>
  <c r="J197" i="12" l="1"/>
  <c r="E197" i="12"/>
  <c r="D202" i="12"/>
  <c r="Q194" i="12"/>
  <c r="R194" i="12" s="1"/>
  <c r="T194" i="12" s="1"/>
  <c r="S194" i="12"/>
  <c r="F195" i="12"/>
  <c r="G195" i="12" s="1"/>
  <c r="H195" i="12" s="1"/>
  <c r="K195" i="12"/>
  <c r="L195" i="12" s="1"/>
  <c r="M195" i="12" s="1"/>
  <c r="C198" i="12"/>
  <c r="P195" i="12"/>
  <c r="O198" i="12"/>
  <c r="J198" i="12" l="1"/>
  <c r="E198" i="12"/>
  <c r="D203" i="12"/>
  <c r="K197" i="12"/>
  <c r="Q195" i="12"/>
  <c r="R195" i="12" s="1"/>
  <c r="T195" i="12" s="1"/>
  <c r="S195" i="12"/>
  <c r="P196" i="12"/>
  <c r="O199" i="12"/>
  <c r="K196" i="12"/>
  <c r="L196" i="12" s="1"/>
  <c r="M196" i="12" s="1"/>
  <c r="F196" i="12"/>
  <c r="G196" i="12" s="1"/>
  <c r="H196" i="12" s="1"/>
  <c r="C199" i="12"/>
  <c r="J199" i="12" l="1"/>
  <c r="E199" i="12"/>
  <c r="D204" i="12"/>
  <c r="Q196" i="12"/>
  <c r="R196" i="12" s="1"/>
  <c r="T196" i="12" s="1"/>
  <c r="S196" i="12"/>
  <c r="F197" i="12"/>
  <c r="G197" i="12" s="1"/>
  <c r="H197" i="12" s="1"/>
  <c r="C200" i="12"/>
  <c r="O200" i="12"/>
  <c r="P197" i="12"/>
  <c r="L197" i="12"/>
  <c r="M197" i="12" s="1"/>
  <c r="J200" i="12" l="1"/>
  <c r="E200" i="12"/>
  <c r="D205" i="12"/>
  <c r="K198" i="12"/>
  <c r="L198" i="12" s="1"/>
  <c r="M198" i="12" s="1"/>
  <c r="Q197" i="12"/>
  <c r="R197" i="12" s="1"/>
  <c r="T197" i="12" s="1"/>
  <c r="S197" i="12"/>
  <c r="F198" i="12"/>
  <c r="G198" i="12" s="1"/>
  <c r="H198" i="12" s="1"/>
  <c r="P198" i="12"/>
  <c r="O201" i="12"/>
  <c r="C201" i="12"/>
  <c r="J201" i="12" l="1"/>
  <c r="E201" i="12"/>
  <c r="D206" i="12"/>
  <c r="Q198" i="12"/>
  <c r="R198" i="12" s="1"/>
  <c r="T198" i="12" s="1"/>
  <c r="S198" i="12"/>
  <c r="O202" i="12"/>
  <c r="K199" i="12"/>
  <c r="L199" i="12" s="1"/>
  <c r="M199" i="12" s="1"/>
  <c r="F199" i="12"/>
  <c r="G199" i="12" s="1"/>
  <c r="H199" i="12" s="1"/>
  <c r="C202" i="12"/>
  <c r="P199" i="12"/>
  <c r="J202" i="12" l="1"/>
  <c r="E202" i="12"/>
  <c r="D207" i="12"/>
  <c r="Q199" i="12"/>
  <c r="R199" i="12" s="1"/>
  <c r="T199" i="12" s="1"/>
  <c r="S199" i="12"/>
  <c r="F200" i="12"/>
  <c r="G200" i="12" s="1"/>
  <c r="H200" i="12" s="1"/>
  <c r="K200" i="12"/>
  <c r="L200" i="12" s="1"/>
  <c r="M200" i="12" s="1"/>
  <c r="C203" i="12"/>
  <c r="P200" i="12"/>
  <c r="O203" i="12"/>
  <c r="J203" i="12" l="1"/>
  <c r="E203" i="12"/>
  <c r="D208" i="12"/>
  <c r="Q200" i="12"/>
  <c r="R200" i="12" s="1"/>
  <c r="T200" i="12" s="1"/>
  <c r="S200" i="12"/>
  <c r="P201" i="12"/>
  <c r="C204" i="12"/>
  <c r="K201" i="12"/>
  <c r="L201" i="12" s="1"/>
  <c r="M201" i="12" s="1"/>
  <c r="F201" i="12"/>
  <c r="G201" i="12" s="1"/>
  <c r="H201" i="12" s="1"/>
  <c r="O204" i="12"/>
  <c r="J204" i="12" l="1"/>
  <c r="E204" i="12"/>
  <c r="D209" i="12"/>
  <c r="Q201" i="12"/>
  <c r="R201" i="12" s="1"/>
  <c r="T201" i="12" s="1"/>
  <c r="S201" i="12"/>
  <c r="O205" i="12"/>
  <c r="K202" i="12"/>
  <c r="L202" i="12" s="1"/>
  <c r="M202" i="12" s="1"/>
  <c r="F202" i="12"/>
  <c r="G202" i="12" s="1"/>
  <c r="H202" i="12" s="1"/>
  <c r="P202" i="12"/>
  <c r="C205" i="12"/>
  <c r="J205" i="12" l="1"/>
  <c r="E205" i="12"/>
  <c r="D210" i="12"/>
  <c r="K204" i="12"/>
  <c r="Q202" i="12"/>
  <c r="R202" i="12" s="1"/>
  <c r="T202" i="12" s="1"/>
  <c r="S202" i="12"/>
  <c r="P203" i="12"/>
  <c r="K203" i="12"/>
  <c r="L203" i="12" s="1"/>
  <c r="M203" i="12" s="1"/>
  <c r="O206" i="12"/>
  <c r="F203" i="12"/>
  <c r="G203" i="12" s="1"/>
  <c r="H203" i="12" s="1"/>
  <c r="C206" i="12"/>
  <c r="J206" i="12" l="1"/>
  <c r="E206" i="12"/>
  <c r="D211" i="12"/>
  <c r="Q203" i="12"/>
  <c r="R203" i="12" s="1"/>
  <c r="T203" i="12" s="1"/>
  <c r="S203" i="12"/>
  <c r="F204" i="12"/>
  <c r="G204" i="12" s="1"/>
  <c r="H204" i="12" s="1"/>
  <c r="C207" i="12"/>
  <c r="O207" i="12"/>
  <c r="L204" i="12"/>
  <c r="M204" i="12" s="1"/>
  <c r="P204" i="12"/>
  <c r="J207" i="12" l="1"/>
  <c r="E207" i="12"/>
  <c r="D212" i="12"/>
  <c r="Q204" i="12"/>
  <c r="R204" i="12" s="1"/>
  <c r="T204" i="12" s="1"/>
  <c r="S204" i="12"/>
  <c r="F205" i="12"/>
  <c r="G205" i="12" s="1"/>
  <c r="H205" i="12" s="1"/>
  <c r="K205" i="12"/>
  <c r="L205" i="12" s="1"/>
  <c r="M205" i="12" s="1"/>
  <c r="C208" i="12"/>
  <c r="P205" i="12"/>
  <c r="O208" i="12"/>
  <c r="J208" i="12" l="1"/>
  <c r="E208" i="12"/>
  <c r="D213" i="12"/>
  <c r="K206" i="12"/>
  <c r="L206" i="12" s="1"/>
  <c r="M206" i="12" s="1"/>
  <c r="Q205" i="12"/>
  <c r="R205" i="12" s="1"/>
  <c r="T205" i="12" s="1"/>
  <c r="S205" i="12"/>
  <c r="O209" i="12"/>
  <c r="C209" i="12"/>
  <c r="F206" i="12"/>
  <c r="G206" i="12" s="1"/>
  <c r="H206" i="12" s="1"/>
  <c r="P206" i="12"/>
  <c r="J209" i="12" l="1"/>
  <c r="E209" i="12"/>
  <c r="D214" i="12"/>
  <c r="Q206" i="12"/>
  <c r="R206" i="12" s="1"/>
  <c r="T206" i="12" s="1"/>
  <c r="S206" i="12"/>
  <c r="K207" i="12"/>
  <c r="L207" i="12" s="1"/>
  <c r="M207" i="12" s="1"/>
  <c r="F207" i="12"/>
  <c r="G207" i="12" s="1"/>
  <c r="H207" i="12" s="1"/>
  <c r="O210" i="12"/>
  <c r="P207" i="12"/>
  <c r="C210" i="12"/>
  <c r="J210" i="12" l="1"/>
  <c r="E210" i="12"/>
  <c r="D215" i="12"/>
  <c r="Q207" i="12"/>
  <c r="R207" i="12" s="1"/>
  <c r="T207" i="12" s="1"/>
  <c r="S207" i="12"/>
  <c r="K208" i="12"/>
  <c r="L208" i="12" s="1"/>
  <c r="M208" i="12" s="1"/>
  <c r="F208" i="12"/>
  <c r="G208" i="12" s="1"/>
  <c r="H208" i="12" s="1"/>
  <c r="C211" i="12"/>
  <c r="P208" i="12"/>
  <c r="O211" i="12"/>
  <c r="J211" i="12" l="1"/>
  <c r="E211" i="12"/>
  <c r="D216" i="12"/>
  <c r="Q208" i="12"/>
  <c r="R208" i="12" s="1"/>
  <c r="T208" i="12" s="1"/>
  <c r="S208" i="12"/>
  <c r="C212" i="12"/>
  <c r="K209" i="12"/>
  <c r="L209" i="12" s="1"/>
  <c r="M209" i="12" s="1"/>
  <c r="F209" i="12"/>
  <c r="G209" i="12" s="1"/>
  <c r="H209" i="12" s="1"/>
  <c r="O212" i="12"/>
  <c r="P209" i="12"/>
  <c r="J212" i="12" l="1"/>
  <c r="E212" i="12"/>
  <c r="D217" i="12"/>
  <c r="Q209" i="12"/>
  <c r="R209" i="12" s="1"/>
  <c r="T209" i="12" s="1"/>
  <c r="S209" i="12"/>
  <c r="F210" i="12"/>
  <c r="G210" i="12" s="1"/>
  <c r="H210" i="12" s="1"/>
  <c r="K210" i="12"/>
  <c r="L210" i="12" s="1"/>
  <c r="M210" i="12" s="1"/>
  <c r="P210" i="12"/>
  <c r="C213" i="12"/>
  <c r="O213" i="12"/>
  <c r="J213" i="12" l="1"/>
  <c r="E213" i="12"/>
  <c r="D218" i="12"/>
  <c r="Q210" i="12"/>
  <c r="R210" i="12" s="1"/>
  <c r="T210" i="12" s="1"/>
  <c r="S210" i="12"/>
  <c r="P211" i="12"/>
  <c r="F211" i="12"/>
  <c r="G211" i="12" s="1"/>
  <c r="H211" i="12" s="1"/>
  <c r="O214" i="12"/>
  <c r="K211" i="12"/>
  <c r="L211" i="12" s="1"/>
  <c r="M211" i="12" s="1"/>
  <c r="C214" i="12"/>
  <c r="J214" i="12" l="1"/>
  <c r="E214" i="12"/>
  <c r="D219" i="12"/>
  <c r="Q211" i="12"/>
  <c r="R211" i="12" s="1"/>
  <c r="T211" i="12" s="1"/>
  <c r="S211" i="12"/>
  <c r="P212" i="12"/>
  <c r="O215" i="12"/>
  <c r="C215" i="12"/>
  <c r="K212" i="12"/>
  <c r="L212" i="12" s="1"/>
  <c r="M212" i="12" s="1"/>
  <c r="F212" i="12"/>
  <c r="G212" i="12" s="1"/>
  <c r="H212" i="12" s="1"/>
  <c r="J215" i="12" l="1"/>
  <c r="E215" i="12"/>
  <c r="D220" i="12"/>
  <c r="Q212" i="12"/>
  <c r="R212" i="12" s="1"/>
  <c r="T212" i="12" s="1"/>
  <c r="S212" i="12"/>
  <c r="K213" i="12"/>
  <c r="L213" i="12" s="1"/>
  <c r="M213" i="12" s="1"/>
  <c r="C216" i="12"/>
  <c r="O216" i="12"/>
  <c r="P213" i="12"/>
  <c r="F213" i="12"/>
  <c r="G213" i="12" s="1"/>
  <c r="H213" i="12" s="1"/>
  <c r="J216" i="12" l="1"/>
  <c r="E216" i="12"/>
  <c r="D221" i="12"/>
  <c r="Q213" i="12"/>
  <c r="R213" i="12" s="1"/>
  <c r="T213" i="12" s="1"/>
  <c r="S213" i="12"/>
  <c r="O217" i="12"/>
  <c r="F214" i="12"/>
  <c r="G214" i="12" s="1"/>
  <c r="H214" i="12" s="1"/>
  <c r="K214" i="12"/>
  <c r="L214" i="12" s="1"/>
  <c r="M214" i="12" s="1"/>
  <c r="P214" i="12"/>
  <c r="C217" i="12"/>
  <c r="J217" i="12" l="1"/>
  <c r="E217" i="12"/>
  <c r="D222" i="12"/>
  <c r="Q214" i="12"/>
  <c r="R214" i="12" s="1"/>
  <c r="T214" i="12" s="1"/>
  <c r="S214" i="12"/>
  <c r="K215" i="12"/>
  <c r="L215" i="12" s="1"/>
  <c r="M215" i="12" s="1"/>
  <c r="C218" i="12"/>
  <c r="O218" i="12"/>
  <c r="F215" i="12"/>
  <c r="G215" i="12" s="1"/>
  <c r="H215" i="12" s="1"/>
  <c r="P215" i="12"/>
  <c r="J218" i="12" l="1"/>
  <c r="E218" i="12"/>
  <c r="D223" i="12"/>
  <c r="K216" i="12"/>
  <c r="L216" i="12" s="1"/>
  <c r="M216" i="12" s="1"/>
  <c r="Q215" i="12"/>
  <c r="R215" i="12" s="1"/>
  <c r="T215" i="12" s="1"/>
  <c r="S215" i="12"/>
  <c r="F216" i="12"/>
  <c r="G216" i="12" s="1"/>
  <c r="H216" i="12" s="1"/>
  <c r="C219" i="12"/>
  <c r="P216" i="12"/>
  <c r="O219" i="12"/>
  <c r="J219" i="12" l="1"/>
  <c r="E219" i="12"/>
  <c r="D224" i="12"/>
  <c r="Q216" i="12"/>
  <c r="R216" i="12" s="1"/>
  <c r="T216" i="12" s="1"/>
  <c r="S216" i="12"/>
  <c r="O220" i="12"/>
  <c r="C220" i="12"/>
  <c r="K217" i="12"/>
  <c r="L217" i="12" s="1"/>
  <c r="M217" i="12" s="1"/>
  <c r="P217" i="12"/>
  <c r="F217" i="12"/>
  <c r="G217" i="12" s="1"/>
  <c r="H217" i="12" s="1"/>
  <c r="J220" i="12" l="1"/>
  <c r="E220" i="12"/>
  <c r="D225" i="12"/>
  <c r="Q217" i="12"/>
  <c r="R217" i="12" s="1"/>
  <c r="T217" i="12" s="1"/>
  <c r="S217" i="12"/>
  <c r="O221" i="12"/>
  <c r="C221" i="12"/>
  <c r="K218" i="12"/>
  <c r="L218" i="12" s="1"/>
  <c r="M218" i="12" s="1"/>
  <c r="P218" i="12"/>
  <c r="F218" i="12"/>
  <c r="G218" i="12" s="1"/>
  <c r="H218" i="12" s="1"/>
  <c r="J221" i="12" l="1"/>
  <c r="E221" i="12"/>
  <c r="D226" i="12"/>
  <c r="Q218" i="12"/>
  <c r="R218" i="12" s="1"/>
  <c r="T218" i="12" s="1"/>
  <c r="S218" i="12"/>
  <c r="K219" i="12"/>
  <c r="L219" i="12" s="1"/>
  <c r="M219" i="12" s="1"/>
  <c r="C222" i="12"/>
  <c r="P219" i="12"/>
  <c r="F219" i="12"/>
  <c r="G219" i="12" s="1"/>
  <c r="H219" i="12" s="1"/>
  <c r="O222" i="12"/>
  <c r="J222" i="12" l="1"/>
  <c r="E222" i="12"/>
  <c r="D227" i="12"/>
  <c r="K220" i="12"/>
  <c r="L220" i="12" s="1"/>
  <c r="M220" i="12" s="1"/>
  <c r="Q219" i="12"/>
  <c r="R219" i="12" s="1"/>
  <c r="T219" i="12" s="1"/>
  <c r="S219" i="12"/>
  <c r="F220" i="12"/>
  <c r="G220" i="12" s="1"/>
  <c r="H220" i="12" s="1"/>
  <c r="O223" i="12"/>
  <c r="C223" i="12"/>
  <c r="P220" i="12"/>
  <c r="J223" i="12" l="1"/>
  <c r="E223" i="12"/>
  <c r="D228" i="12"/>
  <c r="K222" i="12"/>
  <c r="Q220" i="12"/>
  <c r="R220" i="12" s="1"/>
  <c r="T220" i="12" s="1"/>
  <c r="S220" i="12"/>
  <c r="K221" i="12"/>
  <c r="L221" i="12" s="1"/>
  <c r="M221" i="12" s="1"/>
  <c r="P221" i="12"/>
  <c r="C224" i="12"/>
  <c r="F221" i="12"/>
  <c r="G221" i="12" s="1"/>
  <c r="H221" i="12" s="1"/>
  <c r="O224" i="12"/>
  <c r="J224" i="12" l="1"/>
  <c r="E224" i="12"/>
  <c r="D229" i="12"/>
  <c r="Q221" i="12"/>
  <c r="R221" i="12" s="1"/>
  <c r="T221" i="12" s="1"/>
  <c r="S221" i="12"/>
  <c r="L222" i="12"/>
  <c r="M222" i="12" s="1"/>
  <c r="O225" i="12"/>
  <c r="F222" i="12"/>
  <c r="G222" i="12" s="1"/>
  <c r="H222" i="12" s="1"/>
  <c r="C225" i="12"/>
  <c r="P222" i="12"/>
  <c r="J225" i="12" l="1"/>
  <c r="E225" i="12"/>
  <c r="D230" i="12"/>
  <c r="Q222" i="12"/>
  <c r="R222" i="12" s="1"/>
  <c r="T222" i="12" s="1"/>
  <c r="S222" i="12"/>
  <c r="O226" i="12"/>
  <c r="C226" i="12"/>
  <c r="K223" i="12"/>
  <c r="L223" i="12" s="1"/>
  <c r="M223" i="12" s="1"/>
  <c r="F223" i="12"/>
  <c r="G223" i="12" s="1"/>
  <c r="H223" i="12" s="1"/>
  <c r="P223" i="12"/>
  <c r="J226" i="12" l="1"/>
  <c r="E226" i="12"/>
  <c r="D231" i="12"/>
  <c r="Q223" i="12"/>
  <c r="R223" i="12" s="1"/>
  <c r="T223" i="12" s="1"/>
  <c r="S223" i="12"/>
  <c r="F224" i="12"/>
  <c r="G224" i="12" s="1"/>
  <c r="H224" i="12" s="1"/>
  <c r="C227" i="12"/>
  <c r="K224" i="12"/>
  <c r="L224" i="12" s="1"/>
  <c r="M224" i="12" s="1"/>
  <c r="P224" i="12"/>
  <c r="O227" i="12"/>
  <c r="J227" i="12" l="1"/>
  <c r="E227" i="12"/>
  <c r="D232" i="12"/>
  <c r="Q224" i="12"/>
  <c r="R224" i="12" s="1"/>
  <c r="T224" i="12" s="1"/>
  <c r="S224" i="12"/>
  <c r="F225" i="12"/>
  <c r="G225" i="12" s="1"/>
  <c r="H225" i="12" s="1"/>
  <c r="P225" i="12"/>
  <c r="C228" i="12"/>
  <c r="K225" i="12"/>
  <c r="L225" i="12" s="1"/>
  <c r="M225" i="12" s="1"/>
  <c r="O228" i="12"/>
  <c r="J228" i="12" l="1"/>
  <c r="E228" i="12"/>
  <c r="D233" i="12"/>
  <c r="K226" i="12"/>
  <c r="L226" i="12" s="1"/>
  <c r="M226" i="12" s="1"/>
  <c r="Q225" i="12"/>
  <c r="R225" i="12" s="1"/>
  <c r="T225" i="12" s="1"/>
  <c r="S225" i="12"/>
  <c r="P226" i="12"/>
  <c r="C229" i="12"/>
  <c r="F226" i="12"/>
  <c r="G226" i="12" s="1"/>
  <c r="H226" i="12" s="1"/>
  <c r="O229" i="12"/>
  <c r="J229" i="12" l="1"/>
  <c r="E229" i="12"/>
  <c r="D234" i="12"/>
  <c r="K228" i="12"/>
  <c r="Q226" i="12"/>
  <c r="R226" i="12" s="1"/>
  <c r="T226" i="12" s="1"/>
  <c r="S226" i="12"/>
  <c r="P227" i="12"/>
  <c r="C230" i="12"/>
  <c r="O230" i="12"/>
  <c r="F227" i="12"/>
  <c r="G227" i="12" s="1"/>
  <c r="H227" i="12" s="1"/>
  <c r="K227" i="12"/>
  <c r="L227" i="12" s="1"/>
  <c r="M227" i="12" s="1"/>
  <c r="J230" i="12" l="1"/>
  <c r="E230" i="12"/>
  <c r="D235" i="12"/>
  <c r="Q227" i="12"/>
  <c r="R227" i="12" s="1"/>
  <c r="T227" i="12" s="1"/>
  <c r="S227" i="12"/>
  <c r="F228" i="12"/>
  <c r="G228" i="12" s="1"/>
  <c r="H228" i="12" s="1"/>
  <c r="P228" i="12"/>
  <c r="O231" i="12"/>
  <c r="L228" i="12"/>
  <c r="M228" i="12" s="1"/>
  <c r="C231" i="12"/>
  <c r="J231" i="12" l="1"/>
  <c r="E231" i="12"/>
  <c r="D236" i="12"/>
  <c r="Q228" i="12"/>
  <c r="R228" i="12" s="1"/>
  <c r="T228" i="12" s="1"/>
  <c r="S228" i="12"/>
  <c r="O232" i="12"/>
  <c r="F229" i="12"/>
  <c r="G229" i="12" s="1"/>
  <c r="H229" i="12" s="1"/>
  <c r="C232" i="12"/>
  <c r="K229" i="12"/>
  <c r="L229" i="12" s="1"/>
  <c r="M229" i="12" s="1"/>
  <c r="P229" i="12"/>
  <c r="J232" i="12" l="1"/>
  <c r="E232" i="12"/>
  <c r="D237" i="12"/>
  <c r="Q229" i="12"/>
  <c r="R229" i="12" s="1"/>
  <c r="T229" i="12" s="1"/>
  <c r="S229" i="12"/>
  <c r="P230" i="12"/>
  <c r="F230" i="12"/>
  <c r="G230" i="12" s="1"/>
  <c r="H230" i="12" s="1"/>
  <c r="C233" i="12"/>
  <c r="K230" i="12"/>
  <c r="L230" i="12" s="1"/>
  <c r="M230" i="12" s="1"/>
  <c r="O233" i="12"/>
  <c r="J233" i="12" l="1"/>
  <c r="E233" i="12"/>
  <c r="D238" i="12"/>
  <c r="Q230" i="12"/>
  <c r="R230" i="12" s="1"/>
  <c r="T230" i="12" s="1"/>
  <c r="S230" i="12"/>
  <c r="O234" i="12"/>
  <c r="C234" i="12"/>
  <c r="F231" i="12"/>
  <c r="G231" i="12" s="1"/>
  <c r="H231" i="12" s="1"/>
  <c r="P231" i="12"/>
  <c r="K231" i="12"/>
  <c r="L231" i="12" s="1"/>
  <c r="M231" i="12" s="1"/>
  <c r="J234" i="12" l="1"/>
  <c r="E234" i="12"/>
  <c r="D239" i="12"/>
  <c r="K233" i="12"/>
  <c r="Q231" i="12"/>
  <c r="R231" i="12" s="1"/>
  <c r="T231" i="12" s="1"/>
  <c r="S231" i="12"/>
  <c r="F232" i="12"/>
  <c r="G232" i="12" s="1"/>
  <c r="H232" i="12" s="1"/>
  <c r="C235" i="12"/>
  <c r="K232" i="12"/>
  <c r="L232" i="12" s="1"/>
  <c r="M232" i="12" s="1"/>
  <c r="P232" i="12"/>
  <c r="O235" i="12"/>
  <c r="J235" i="12" l="1"/>
  <c r="E235" i="12"/>
  <c r="D240" i="12"/>
  <c r="Q232" i="12"/>
  <c r="R232" i="12" s="1"/>
  <c r="T232" i="12" s="1"/>
  <c r="S232" i="12"/>
  <c r="L233" i="12"/>
  <c r="M233" i="12" s="1"/>
  <c r="C236" i="12"/>
  <c r="O236" i="12"/>
  <c r="F233" i="12"/>
  <c r="G233" i="12" s="1"/>
  <c r="H233" i="12" s="1"/>
  <c r="P233" i="12"/>
  <c r="J236" i="12" l="1"/>
  <c r="E236" i="12"/>
  <c r="D241" i="12"/>
  <c r="Q233" i="12"/>
  <c r="R233" i="12" s="1"/>
  <c r="T233" i="12" s="1"/>
  <c r="S233" i="12"/>
  <c r="K234" i="12"/>
  <c r="L234" i="12" s="1"/>
  <c r="M234" i="12" s="1"/>
  <c r="O237" i="12"/>
  <c r="C237" i="12"/>
  <c r="P234" i="12"/>
  <c r="F234" i="12"/>
  <c r="G234" i="12" s="1"/>
  <c r="H234" i="12" s="1"/>
  <c r="J237" i="12" l="1"/>
  <c r="E237" i="12"/>
  <c r="D242" i="12"/>
  <c r="Q234" i="12"/>
  <c r="R234" i="12" s="1"/>
  <c r="T234" i="12" s="1"/>
  <c r="S234" i="12"/>
  <c r="F235" i="12"/>
  <c r="G235" i="12" s="1"/>
  <c r="H235" i="12" s="1"/>
  <c r="O238" i="12"/>
  <c r="K235" i="12"/>
  <c r="L235" i="12" s="1"/>
  <c r="M235" i="12" s="1"/>
  <c r="C238" i="12"/>
  <c r="P235" i="12"/>
  <c r="J238" i="12" l="1"/>
  <c r="E238" i="12"/>
  <c r="D243" i="12"/>
  <c r="Q235" i="12"/>
  <c r="R235" i="12" s="1"/>
  <c r="T235" i="12" s="1"/>
  <c r="S235" i="12"/>
  <c r="O239" i="12"/>
  <c r="F236" i="12"/>
  <c r="G236" i="12" s="1"/>
  <c r="H236" i="12" s="1"/>
  <c r="P236" i="12"/>
  <c r="K236" i="12"/>
  <c r="L236" i="12" s="1"/>
  <c r="M236" i="12" s="1"/>
  <c r="C239" i="12"/>
  <c r="J239" i="12" l="1"/>
  <c r="E239" i="12"/>
  <c r="D244" i="12"/>
  <c r="Q236" i="12"/>
  <c r="R236" i="12" s="1"/>
  <c r="T236" i="12" s="1"/>
  <c r="S236" i="12"/>
  <c r="F237" i="12"/>
  <c r="G237" i="12" s="1"/>
  <c r="H237" i="12" s="1"/>
  <c r="K237" i="12"/>
  <c r="L237" i="12" s="1"/>
  <c r="M237" i="12" s="1"/>
  <c r="P237" i="12"/>
  <c r="O240" i="12"/>
  <c r="C240" i="12"/>
  <c r="J240" i="12" l="1"/>
  <c r="E240" i="12"/>
  <c r="D245" i="12"/>
  <c r="K238" i="12"/>
  <c r="L238" i="12" s="1"/>
  <c r="M238" i="12" s="1"/>
  <c r="Q237" i="12"/>
  <c r="R237" i="12" s="1"/>
  <c r="T237" i="12" s="1"/>
  <c r="S237" i="12"/>
  <c r="O241" i="12"/>
  <c r="C241" i="12"/>
  <c r="P238" i="12"/>
  <c r="F238" i="12"/>
  <c r="G238" i="12" s="1"/>
  <c r="H238" i="12" s="1"/>
  <c r="J241" i="12" l="1"/>
  <c r="E241" i="12"/>
  <c r="D246" i="12"/>
  <c r="Q238" i="12"/>
  <c r="R238" i="12" s="1"/>
  <c r="T238" i="12" s="1"/>
  <c r="S238" i="12"/>
  <c r="K239" i="12"/>
  <c r="L239" i="12" s="1"/>
  <c r="M239" i="12" s="1"/>
  <c r="F239" i="12"/>
  <c r="G239" i="12" s="1"/>
  <c r="H239" i="12" s="1"/>
  <c r="C242" i="12"/>
  <c r="P239" i="12"/>
  <c r="O242" i="12"/>
  <c r="J242" i="12" l="1"/>
  <c r="E242" i="12"/>
  <c r="D247" i="12"/>
  <c r="K240" i="12"/>
  <c r="L240" i="12" s="1"/>
  <c r="M240" i="12" s="1"/>
  <c r="Q239" i="12"/>
  <c r="R239" i="12" s="1"/>
  <c r="T239" i="12" s="1"/>
  <c r="S239" i="12"/>
  <c r="C243" i="12"/>
  <c r="P240" i="12"/>
  <c r="O243" i="12"/>
  <c r="F240" i="12"/>
  <c r="G240" i="12" s="1"/>
  <c r="H240" i="12" s="1"/>
  <c r="J243" i="12" l="1"/>
  <c r="E243" i="12"/>
  <c r="D248" i="12"/>
  <c r="K242" i="12"/>
  <c r="Q240" i="12"/>
  <c r="R240" i="12" s="1"/>
  <c r="T240" i="12" s="1"/>
  <c r="S240" i="12"/>
  <c r="K241" i="12"/>
  <c r="L241" i="12" s="1"/>
  <c r="M241" i="12" s="1"/>
  <c r="F241" i="12"/>
  <c r="G241" i="12" s="1"/>
  <c r="H241" i="12" s="1"/>
  <c r="P241" i="12"/>
  <c r="O244" i="12"/>
  <c r="C244" i="12"/>
  <c r="J244" i="12" l="1"/>
  <c r="E244" i="12"/>
  <c r="D249" i="12"/>
  <c r="Q241" i="12"/>
  <c r="R241" i="12" s="1"/>
  <c r="T241" i="12" s="1"/>
  <c r="S241" i="12"/>
  <c r="L242" i="12"/>
  <c r="M242" i="12" s="1"/>
  <c r="P242" i="12"/>
  <c r="O245" i="12"/>
  <c r="C245" i="12"/>
  <c r="F242" i="12"/>
  <c r="G242" i="12" s="1"/>
  <c r="H242" i="12" s="1"/>
  <c r="J245" i="12" l="1"/>
  <c r="E245" i="12"/>
  <c r="D250" i="12"/>
  <c r="Q242" i="12"/>
  <c r="R242" i="12" s="1"/>
  <c r="T242" i="12" s="1"/>
  <c r="S242" i="12"/>
  <c r="K243" i="12"/>
  <c r="L243" i="12" s="1"/>
  <c r="M243" i="12" s="1"/>
  <c r="F243" i="12"/>
  <c r="G243" i="12" s="1"/>
  <c r="H243" i="12" s="1"/>
  <c r="P243" i="12"/>
  <c r="O246" i="12"/>
  <c r="C246" i="12"/>
  <c r="J246" i="12" l="1"/>
  <c r="E246" i="12"/>
  <c r="D251" i="12"/>
  <c r="Q243" i="12"/>
  <c r="R243" i="12" s="1"/>
  <c r="T243" i="12" s="1"/>
  <c r="S243" i="12"/>
  <c r="O247" i="12"/>
  <c r="C247" i="12"/>
  <c r="P244" i="12"/>
  <c r="F244" i="12"/>
  <c r="G244" i="12" s="1"/>
  <c r="H244" i="12" s="1"/>
  <c r="K244" i="12"/>
  <c r="L244" i="12" s="1"/>
  <c r="M244" i="12" s="1"/>
  <c r="J247" i="12" l="1"/>
  <c r="E247" i="12"/>
  <c r="D252" i="12"/>
  <c r="K246" i="12"/>
  <c r="Q244" i="12"/>
  <c r="R244" i="12" s="1"/>
  <c r="T244" i="12" s="1"/>
  <c r="S244" i="12"/>
  <c r="K245" i="12"/>
  <c r="L245" i="12" s="1"/>
  <c r="M245" i="12" s="1"/>
  <c r="C248" i="12"/>
  <c r="F245" i="12"/>
  <c r="G245" i="12" s="1"/>
  <c r="H245" i="12" s="1"/>
  <c r="P245" i="12"/>
  <c r="O248" i="12"/>
  <c r="J248" i="12" l="1"/>
  <c r="E248" i="12"/>
  <c r="D253" i="12"/>
  <c r="Q245" i="12"/>
  <c r="R245" i="12" s="1"/>
  <c r="T245" i="12" s="1"/>
  <c r="S245" i="12"/>
  <c r="F246" i="12"/>
  <c r="G246" i="12" s="1"/>
  <c r="H246" i="12" s="1"/>
  <c r="P246" i="12"/>
  <c r="O249" i="12"/>
  <c r="C249" i="12"/>
  <c r="L246" i="12"/>
  <c r="M246" i="12" s="1"/>
  <c r="J249" i="12" l="1"/>
  <c r="E249" i="12"/>
  <c r="D254" i="12"/>
  <c r="K247" i="12"/>
  <c r="L247" i="12" s="1"/>
  <c r="M247" i="12" s="1"/>
  <c r="Q246" i="12"/>
  <c r="R246" i="12" s="1"/>
  <c r="T246" i="12" s="1"/>
  <c r="S246" i="12"/>
  <c r="P247" i="12"/>
  <c r="O250" i="12"/>
  <c r="F247" i="12"/>
  <c r="G247" i="12" s="1"/>
  <c r="H247" i="12" s="1"/>
  <c r="C250" i="12"/>
  <c r="J250" i="12" l="1"/>
  <c r="E250" i="12"/>
  <c r="Q247" i="12"/>
  <c r="R247" i="12" s="1"/>
  <c r="T247" i="12" s="1"/>
  <c r="S247" i="12"/>
  <c r="K248" i="12"/>
  <c r="L248" i="12" s="1"/>
  <c r="M248" i="12" s="1"/>
  <c r="P248" i="12"/>
  <c r="F248" i="12"/>
  <c r="G248" i="12" s="1"/>
  <c r="H248" i="12" s="1"/>
  <c r="O251" i="12"/>
  <c r="C251" i="12"/>
  <c r="J251" i="12" l="1"/>
  <c r="E251" i="12"/>
  <c r="K250" i="12"/>
  <c r="Q248" i="12"/>
  <c r="R248" i="12" s="1"/>
  <c r="T248" i="12" s="1"/>
  <c r="S248" i="12"/>
  <c r="K249" i="12"/>
  <c r="L249" i="12" s="1"/>
  <c r="M249" i="12" s="1"/>
  <c r="C252" i="12"/>
  <c r="P249" i="12"/>
  <c r="F249" i="12"/>
  <c r="G249" i="12" s="1"/>
  <c r="H249" i="12" s="1"/>
  <c r="O252" i="12"/>
  <c r="J252" i="12" l="1"/>
  <c r="E252" i="12"/>
  <c r="Q249" i="12"/>
  <c r="R249" i="12" s="1"/>
  <c r="T249" i="12" s="1"/>
  <c r="S249" i="12"/>
  <c r="O253" i="12"/>
  <c r="C253" i="12"/>
  <c r="L250" i="12"/>
  <c r="M250" i="12" s="1"/>
  <c r="F250" i="12"/>
  <c r="G250" i="12" s="1"/>
  <c r="H250" i="12" s="1"/>
  <c r="P250" i="12"/>
  <c r="J253" i="12" l="1"/>
  <c r="E253" i="12"/>
  <c r="Q250" i="12"/>
  <c r="R250" i="12" s="1"/>
  <c r="T250" i="12" s="1"/>
  <c r="S250" i="12"/>
  <c r="K251" i="12"/>
  <c r="L251" i="12" s="1"/>
  <c r="M251" i="12" s="1"/>
  <c r="C254" i="12"/>
  <c r="F251" i="12"/>
  <c r="G251" i="12" s="1"/>
  <c r="H251" i="12" s="1"/>
  <c r="P251" i="12"/>
  <c r="O254" i="12"/>
  <c r="J254" i="12" l="1"/>
  <c r="E254" i="12"/>
  <c r="K252" i="12"/>
  <c r="L252" i="12" s="1"/>
  <c r="M252" i="12" s="1"/>
  <c r="Q251" i="12"/>
  <c r="R251" i="12" s="1"/>
  <c r="T251" i="12" s="1"/>
  <c r="S251" i="12"/>
  <c r="P252" i="12"/>
  <c r="F252" i="12"/>
  <c r="G252" i="12" s="1"/>
  <c r="H252" i="12" s="1"/>
  <c r="Q252" i="12" l="1"/>
  <c r="R252" i="12" s="1"/>
  <c r="T252" i="12" s="1"/>
  <c r="S252" i="12"/>
  <c r="P253" i="12"/>
  <c r="K253" i="12"/>
  <c r="L253" i="12" s="1"/>
  <c r="M253" i="12" s="1"/>
  <c r="F253" i="12"/>
  <c r="G253" i="12" s="1"/>
  <c r="H253" i="12" s="1"/>
  <c r="K254" i="12" l="1"/>
  <c r="L254" i="12" s="1"/>
  <c r="M254" i="12" s="1"/>
  <c r="I256" i="12"/>
  <c r="Q253" i="12"/>
  <c r="R253" i="12" s="1"/>
  <c r="T253" i="12" s="1"/>
  <c r="S253" i="12"/>
  <c r="P254" i="12"/>
  <c r="F254" i="12"/>
  <c r="G254" i="12" s="1"/>
  <c r="H254" i="12" s="1"/>
  <c r="Q254" i="12" l="1"/>
  <c r="R254" i="12" s="1"/>
  <c r="T254" i="12" s="1"/>
  <c r="S254" i="12"/>
</calcChain>
</file>

<file path=xl/sharedStrings.xml><?xml version="1.0" encoding="utf-8"?>
<sst xmlns="http://schemas.openxmlformats.org/spreadsheetml/2006/main" count="23" uniqueCount="16">
  <si>
    <t>Nr.</t>
  </si>
  <si>
    <t>Data</t>
  </si>
  <si>
    <t>Tx Compra</t>
  </si>
  <si>
    <t>PU Curva</t>
  </si>
  <si>
    <t>Venc.</t>
  </si>
  <si>
    <t>Rent</t>
  </si>
  <si>
    <t>Acum.</t>
  </si>
  <si>
    <t>Tx Mercado</t>
  </si>
  <si>
    <t>PU Mercado</t>
  </si>
  <si>
    <t>Índice</t>
  </si>
  <si>
    <t>Tx CDI</t>
  </si>
  <si>
    <t>CDI</t>
  </si>
  <si>
    <t>Acumulado</t>
  </si>
  <si>
    <t>Curva</t>
  </si>
  <si>
    <t>Mercado</t>
  </si>
  <si>
    <t xml:space="preserve"> % CDI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</si>
</sst>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Cr$&quot;\ * #,##0_);_(&quot;Cr$&quot;\ * \(#,##0\);_(&quot;Cr$&quot;\ * &quot;-&quot;_);_(@_)"/>
    <numFmt numFmtId="165" formatCode="&quot;Cr$&quot;\ #,##0.00_);[Red]\(&quot;Cr$&quot;\ #,##0.00\)"/>
    <numFmt numFmtId="166" formatCode="_([$€]* #,##0.00_);_([$€]* \(#,##0.00\);_([$€]* &quot;-&quot;??_);_(@_)"/>
    <numFmt numFmtId="167" formatCode="_(* #,##0.00_);_(* \(#,##0.00\);_(* &quot;-&quot;??_);_(@_)"/>
    <numFmt numFmtId="168" formatCode="#,##0.0000"/>
    <numFmt numFmtId="169" formatCode="#,##0.000000"/>
    <numFmt numFmtId="171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7"/>
      <color indexed="12"/>
      <name val="Arial"/>
      <family val="2"/>
    </font>
    <font>
      <sz val="7"/>
      <color indexed="62"/>
      <name val="Arial"/>
      <family val="2"/>
    </font>
    <font>
      <sz val="10"/>
      <color indexed="22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9" fontId="1" fillId="0" borderId="0" applyFont="0" applyFill="0" applyBorder="0" applyAlignment="0" applyProtection="0"/>
    <xf numFmtId="0" fontId="3" fillId="0" borderId="0"/>
    <xf numFmtId="3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7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27">
    <xf numFmtId="0" fontId="0" fillId="0" borderId="0" xfId="0"/>
    <xf numFmtId="14" fontId="4" fillId="0" borderId="0" xfId="2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>
      <alignment horizontal="center" vertical="center"/>
    </xf>
    <xf numFmtId="0" fontId="3" fillId="0" borderId="0" xfId="2"/>
    <xf numFmtId="0" fontId="2" fillId="0" borderId="0" xfId="0" applyFont="1"/>
    <xf numFmtId="0" fontId="2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2" fillId="0" borderId="0" xfId="0" applyFont="1"/>
    <xf numFmtId="4" fontId="0" fillId="0" borderId="0" xfId="0" applyNumberFormat="1"/>
    <xf numFmtId="14" fontId="14" fillId="0" borderId="0" xfId="0" applyNumberFormat="1" applyFont="1"/>
    <xf numFmtId="168" fontId="0" fillId="0" borderId="0" xfId="0" applyNumberFormat="1"/>
    <xf numFmtId="4" fontId="13" fillId="0" borderId="0" xfId="0" applyNumberFormat="1" applyFont="1" applyAlignment="1">
      <alignment horizontal="center" vertical="center"/>
    </xf>
    <xf numFmtId="2" fontId="0" fillId="0" borderId="0" xfId="0" applyNumberFormat="1"/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169" fontId="13" fillId="0" borderId="0" xfId="0" applyNumberFormat="1" applyFont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10" fontId="0" fillId="0" borderId="0" xfId="1" applyNumberFormat="1" applyFont="1"/>
    <xf numFmtId="0" fontId="0" fillId="3" borderId="0" xfId="0" applyFill="1" applyAlignment="1">
      <alignment horizontal="center" vertical="center"/>
    </xf>
    <xf numFmtId="168" fontId="0" fillId="3" borderId="0" xfId="0" applyNumberFormat="1" applyFill="1" applyAlignment="1">
      <alignment horizontal="center" vertical="center"/>
    </xf>
    <xf numFmtId="0" fontId="15" fillId="6" borderId="0" xfId="0" applyFont="1" applyFill="1" applyAlignment="1">
      <alignment horizontal="center"/>
    </xf>
    <xf numFmtId="14" fontId="0" fillId="7" borderId="0" xfId="0" applyNumberFormat="1" applyFill="1"/>
    <xf numFmtId="168" fontId="0" fillId="7" borderId="0" xfId="0" applyNumberFormat="1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171" fontId="0" fillId="0" borderId="0" xfId="0" applyNumberFormat="1"/>
  </cellXfs>
  <cellStyles count="25">
    <cellStyle name="Comma0" xfId="3" xr:uid="{00000000-0005-0000-0000-000000000000}"/>
    <cellStyle name="Currency [0]_JOGO1" xfId="4" xr:uid="{00000000-0005-0000-0000-000001000000}"/>
    <cellStyle name="Currency_B&amp;SOKG" xfId="5" xr:uid="{00000000-0005-0000-0000-000002000000}"/>
    <cellStyle name="Currency0" xfId="6" xr:uid="{00000000-0005-0000-0000-000003000000}"/>
    <cellStyle name="Euro" xfId="7" xr:uid="{00000000-0005-0000-0000-000004000000}"/>
    <cellStyle name="Euro 2" xfId="8" xr:uid="{00000000-0005-0000-0000-000005000000}"/>
    <cellStyle name="Excel Built-in Normal" xfId="9" xr:uid="{00000000-0005-0000-0000-000006000000}"/>
    <cellStyle name="Hyperlink seguido_% OPCOM" xfId="10" xr:uid="{00000000-0005-0000-0000-000007000000}"/>
    <cellStyle name="Hyperlink_% OPCOM" xfId="11" xr:uid="{00000000-0005-0000-0000-000008000000}"/>
    <cellStyle name="Normal" xfId="0" builtinId="0"/>
    <cellStyle name="Normal 2" xfId="2" xr:uid="{00000000-0005-0000-0000-00000A000000}"/>
    <cellStyle name="Normal 2 2" xfId="12" xr:uid="{00000000-0005-0000-0000-00000B000000}"/>
    <cellStyle name="Normal 2 3" xfId="13" xr:uid="{00000000-0005-0000-0000-00000C000000}"/>
    <cellStyle name="Normal 2 4" xfId="14" xr:uid="{00000000-0005-0000-0000-00000D000000}"/>
    <cellStyle name="Normal 2_TESOURO" xfId="15" xr:uid="{00000000-0005-0000-0000-00000E000000}"/>
    <cellStyle name="Normal 3" xfId="16" xr:uid="{00000000-0005-0000-0000-00000F000000}"/>
    <cellStyle name="Normal 4" xfId="17" xr:uid="{00000000-0005-0000-0000-000010000000}"/>
    <cellStyle name="Normal 5" xfId="18" xr:uid="{00000000-0005-0000-0000-000011000000}"/>
    <cellStyle name="OT" xfId="19" xr:uid="{00000000-0005-0000-0000-000012000000}"/>
    <cellStyle name="Porcentagem" xfId="1" builtinId="5"/>
    <cellStyle name="Porcentagem 2" xfId="20" xr:uid="{00000000-0005-0000-0000-000014000000}"/>
    <cellStyle name="Vírgula 2" xfId="21" xr:uid="{00000000-0005-0000-0000-000015000000}"/>
    <cellStyle name="Vírgula 2 2" xfId="22" xr:uid="{00000000-0005-0000-0000-000016000000}"/>
    <cellStyle name="Vírgula 2 3" xfId="23" xr:uid="{00000000-0005-0000-0000-000017000000}"/>
    <cellStyle name="Vírgula 3" xfId="24" xr:uid="{00000000-0005-0000-0000-00001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530507617473905E-2"/>
          <c:y val="0.11704850043661877"/>
          <c:w val="0.89576520358215173"/>
          <c:h val="0.75340281786204977"/>
        </c:manualLayout>
      </c:layout>
      <c:lineChart>
        <c:grouping val="standard"/>
        <c:varyColors val="0"/>
        <c:ser>
          <c:idx val="3"/>
          <c:order val="3"/>
          <c:tx>
            <c:strRef>
              <c:f>'LTN Carregamento'!$H$2</c:f>
              <c:strCache>
                <c:ptCount val="1"/>
                <c:pt idx="0">
                  <c:v>Curva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1"/>
              <c:layout>
                <c:manualLayout>
                  <c:x val="-5.4065935937213323E-2"/>
                  <c:y val="-1.05820105820105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00-46CC-BBFB-0C7629234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'LTN Carregamento'!$B$3:$B$988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  <c:pt idx="251">
                  <c:v>44200</c:v>
                </c:pt>
              </c:numCache>
            </c:numRef>
          </c:cat>
          <c:val>
            <c:numRef>
              <c:f>'LTN Carregamento'!$H$3:$H$988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2.0392128418444955E-2</c:v>
                </c:pt>
                <c:pt idx="2">
                  <c:v>4.0788466401564527E-2</c:v>
                </c:pt>
                <c:pt idx="3">
                  <c:v>6.1188903171394138E-2</c:v>
                </c:pt>
                <c:pt idx="4">
                  <c:v>8.1593549505898366E-2</c:v>
                </c:pt>
                <c:pt idx="5">
                  <c:v>0.10200229462709043</c:v>
                </c:pt>
                <c:pt idx="6">
                  <c:v>0.12241524931300152</c:v>
                </c:pt>
                <c:pt idx="7">
                  <c:v>0.14283241356360943</c:v>
                </c:pt>
                <c:pt idx="8">
                  <c:v>0.16325367660088297</c:v>
                </c:pt>
                <c:pt idx="9">
                  <c:v>0.18367914920287554</c:v>
                </c:pt>
                <c:pt idx="10">
                  <c:v>0.20410872059155594</c:v>
                </c:pt>
                <c:pt idx="11">
                  <c:v>0.22454250154491096</c:v>
                </c:pt>
                <c:pt idx="12">
                  <c:v>0.2449804920629628</c:v>
                </c:pt>
                <c:pt idx="13">
                  <c:v>0.26542258136772467</c:v>
                </c:pt>
                <c:pt idx="14">
                  <c:v>0.28586888023718338</c:v>
                </c:pt>
                <c:pt idx="15">
                  <c:v>0.30631927789332991</c:v>
                </c:pt>
                <c:pt idx="16">
                  <c:v>0.32677388511417327</c:v>
                </c:pt>
                <c:pt idx="17">
                  <c:v>0.34723270189971345</c:v>
                </c:pt>
                <c:pt idx="18">
                  <c:v>0.36769561747196366</c:v>
                </c:pt>
                <c:pt idx="19">
                  <c:v>0.38816285338691969</c:v>
                </c:pt>
                <c:pt idx="20">
                  <c:v>0.40863407731053236</c:v>
                </c:pt>
                <c:pt idx="21">
                  <c:v>0.42910962157685084</c:v>
                </c:pt>
                <c:pt idx="22">
                  <c:v>0.44958926462987936</c:v>
                </c:pt>
                <c:pt idx="23">
                  <c:v>0.4700731172476047</c:v>
                </c:pt>
                <c:pt idx="24">
                  <c:v>0.49056106865201787</c:v>
                </c:pt>
                <c:pt idx="25">
                  <c:v>0.51105334039913686</c:v>
                </c:pt>
                <c:pt idx="26">
                  <c:v>0.53154971093294368</c:v>
                </c:pt>
                <c:pt idx="27">
                  <c:v>0.55205018025343833</c:v>
                </c:pt>
                <c:pt idx="28">
                  <c:v>0.57255496991663879</c:v>
                </c:pt>
                <c:pt idx="29">
                  <c:v>0.59306385836654929</c:v>
                </c:pt>
                <c:pt idx="30">
                  <c:v>0.61357695638113441</c:v>
                </c:pt>
                <c:pt idx="31">
                  <c:v>0.63409426396043855</c:v>
                </c:pt>
                <c:pt idx="32">
                  <c:v>0.65461567032643053</c:v>
                </c:pt>
                <c:pt idx="33">
                  <c:v>0.67514128625711933</c:v>
                </c:pt>
                <c:pt idx="34">
                  <c:v>0.69567111175252716</c:v>
                </c:pt>
                <c:pt idx="35">
                  <c:v>0.71620514681260961</c:v>
                </c:pt>
                <c:pt idx="36">
                  <c:v>0.73674339143741108</c:v>
                </c:pt>
                <c:pt idx="37">
                  <c:v>0.75728573484887818</c:v>
                </c:pt>
                <c:pt idx="38">
                  <c:v>0.77783239860307329</c:v>
                </c:pt>
                <c:pt idx="39">
                  <c:v>0.79838316114395624</c:v>
                </c:pt>
                <c:pt idx="40">
                  <c:v>0.81893813324953602</c:v>
                </c:pt>
                <c:pt idx="41">
                  <c:v>0.83949720414180362</c:v>
                </c:pt>
                <c:pt idx="42">
                  <c:v>0.86006059537677704</c:v>
                </c:pt>
                <c:pt idx="43">
                  <c:v>0.88062808539846049</c:v>
                </c:pt>
                <c:pt idx="44">
                  <c:v>0.90119989576282755</c:v>
                </c:pt>
                <c:pt idx="45">
                  <c:v>0.92177580491390465</c:v>
                </c:pt>
                <c:pt idx="46">
                  <c:v>0.94235592362965637</c:v>
                </c:pt>
                <c:pt idx="47">
                  <c:v>0.96294025191012711</c:v>
                </c:pt>
                <c:pt idx="48">
                  <c:v>0.98352878975529467</c:v>
                </c:pt>
                <c:pt idx="49">
                  <c:v>1.0041214263871501</c:v>
                </c:pt>
                <c:pt idx="50">
                  <c:v>1.0247183833617335</c:v>
                </c:pt>
                <c:pt idx="51">
                  <c:v>1.0453195499010137</c:v>
                </c:pt>
                <c:pt idx="52">
                  <c:v>1.0659248152269818</c:v>
                </c:pt>
                <c:pt idx="53">
                  <c:v>1.0865342901176467</c:v>
                </c:pt>
                <c:pt idx="54">
                  <c:v>1.1071480853510396</c:v>
                </c:pt>
                <c:pt idx="55">
                  <c:v>1.1277659793710981</c:v>
                </c:pt>
                <c:pt idx="56">
                  <c:v>1.1483880829558535</c:v>
                </c:pt>
                <c:pt idx="57">
                  <c:v>1.1690145068833591</c:v>
                </c:pt>
                <c:pt idx="58">
                  <c:v>1.1896450295975303</c:v>
                </c:pt>
                <c:pt idx="59">
                  <c:v>1.2102797618764205</c:v>
                </c:pt>
                <c:pt idx="60">
                  <c:v>1.2309187037199854</c:v>
                </c:pt>
                <c:pt idx="61">
                  <c:v>1.2515618551282692</c:v>
                </c:pt>
                <c:pt idx="62">
                  <c:v>1.2722092161012499</c:v>
                </c:pt>
                <c:pt idx="63">
                  <c:v>1.2928607866389497</c:v>
                </c:pt>
                <c:pt idx="64">
                  <c:v>1.3135166775193552</c:v>
                </c:pt>
                <c:pt idx="65">
                  <c:v>1.3341766671864486</c:v>
                </c:pt>
                <c:pt idx="66">
                  <c:v>1.3548408664182388</c:v>
                </c:pt>
                <c:pt idx="67">
                  <c:v>1.3755092752147258</c:v>
                </c:pt>
                <c:pt idx="68">
                  <c:v>1.3961818935759318</c:v>
                </c:pt>
                <c:pt idx="69">
                  <c:v>1.4168588322798437</c:v>
                </c:pt>
                <c:pt idx="70">
                  <c:v>1.4375398697704433</c:v>
                </c:pt>
                <c:pt idx="71">
                  <c:v>1.4582252276037488</c:v>
                </c:pt>
                <c:pt idx="72">
                  <c:v>1.4789146842237644</c:v>
                </c:pt>
                <c:pt idx="73">
                  <c:v>1.4996084611864857</c:v>
                </c:pt>
                <c:pt idx="74">
                  <c:v>1.5203064477139039</c:v>
                </c:pt>
                <c:pt idx="75">
                  <c:v>1.5410085330280099</c:v>
                </c:pt>
                <c:pt idx="76">
                  <c:v>1.5617149386848439</c:v>
                </c:pt>
                <c:pt idx="77">
                  <c:v>1.5824255539063747</c:v>
                </c:pt>
                <c:pt idx="78">
                  <c:v>1.6031404894706336</c:v>
                </c:pt>
                <c:pt idx="79">
                  <c:v>1.6238595238215581</c:v>
                </c:pt>
                <c:pt idx="80">
                  <c:v>1.6445827677372016</c:v>
                </c:pt>
                <c:pt idx="81">
                  <c:v>1.6653103319955509</c:v>
                </c:pt>
                <c:pt idx="82">
                  <c:v>1.6860421058186192</c:v>
                </c:pt>
                <c:pt idx="83">
                  <c:v>1.7067780892063844</c:v>
                </c:pt>
                <c:pt idx="84">
                  <c:v>1.7275182821588464</c:v>
                </c:pt>
                <c:pt idx="85">
                  <c:v>1.7482626846760052</c:v>
                </c:pt>
                <c:pt idx="86">
                  <c:v>1.7690112967578608</c:v>
                </c:pt>
                <c:pt idx="87">
                  <c:v>1.7897642291824667</c:v>
                </c:pt>
                <c:pt idx="88">
                  <c:v>1.8105213711717472</c:v>
                </c:pt>
                <c:pt idx="89">
                  <c:v>1.8312827227257467</c:v>
                </c:pt>
                <c:pt idx="90">
                  <c:v>1.852048283844443</c:v>
                </c:pt>
                <c:pt idx="91">
                  <c:v>1.8728181653058673</c:v>
                </c:pt>
                <c:pt idx="92">
                  <c:v>1.8935922563319885</c:v>
                </c:pt>
                <c:pt idx="93">
                  <c:v>1.9143705569228064</c:v>
                </c:pt>
                <c:pt idx="94">
                  <c:v>1.9351530670783212</c:v>
                </c:pt>
                <c:pt idx="95">
                  <c:v>1.9559397867985551</c:v>
                </c:pt>
                <c:pt idx="96">
                  <c:v>1.9767308268614947</c:v>
                </c:pt>
                <c:pt idx="97">
                  <c:v>1.9975260764891312</c:v>
                </c:pt>
                <c:pt idx="98">
                  <c:v>2.0183255356814866</c:v>
                </c:pt>
                <c:pt idx="99">
                  <c:v>2.0391293152165479</c:v>
                </c:pt>
                <c:pt idx="100">
                  <c:v>2.0599373043163061</c:v>
                </c:pt>
                <c:pt idx="101">
                  <c:v>2.0807495029807832</c:v>
                </c:pt>
                <c:pt idx="102">
                  <c:v>2.1015660219879884</c:v>
                </c:pt>
                <c:pt idx="103">
                  <c:v>2.1223866397818592</c:v>
                </c:pt>
                <c:pt idx="104">
                  <c:v>2.1432116886964891</c:v>
                </c:pt>
                <c:pt idx="105">
                  <c:v>2.1640408363977848</c:v>
                </c:pt>
                <c:pt idx="106">
                  <c:v>2.1848743044418084</c:v>
                </c:pt>
                <c:pt idx="107">
                  <c:v>2.2057119820505067</c:v>
                </c:pt>
                <c:pt idx="108">
                  <c:v>2.2265539800019329</c:v>
                </c:pt>
                <c:pt idx="109">
                  <c:v>2.247400076740047</c:v>
                </c:pt>
                <c:pt idx="110">
                  <c:v>2.2682506045988982</c:v>
                </c:pt>
                <c:pt idx="111">
                  <c:v>2.2891052312444593</c:v>
                </c:pt>
                <c:pt idx="112">
                  <c:v>2.3099641782327485</c:v>
                </c:pt>
                <c:pt idx="113">
                  <c:v>2.3308274455637212</c:v>
                </c:pt>
                <c:pt idx="114">
                  <c:v>2.351694922459413</c:v>
                </c:pt>
                <c:pt idx="115">
                  <c:v>2.3725666089198016</c:v>
                </c:pt>
                <c:pt idx="116">
                  <c:v>2.3934426157228961</c:v>
                </c:pt>
                <c:pt idx="117">
                  <c:v>2.4143228320907095</c:v>
                </c:pt>
                <c:pt idx="118">
                  <c:v>2.435207258023242</c:v>
                </c:pt>
                <c:pt idx="119">
                  <c:v>2.4560960042984803</c:v>
                </c:pt>
                <c:pt idx="120">
                  <c:v>2.4769890709164466</c:v>
                </c:pt>
                <c:pt idx="121">
                  <c:v>2.4978863470990875</c:v>
                </c:pt>
                <c:pt idx="122">
                  <c:v>2.5187878328464475</c:v>
                </c:pt>
                <c:pt idx="123">
                  <c:v>2.5396936389365354</c:v>
                </c:pt>
                <c:pt idx="124">
                  <c:v>2.5606036545913202</c:v>
                </c:pt>
                <c:pt idx="125">
                  <c:v>2.5815179905888108</c:v>
                </c:pt>
                <c:pt idx="126">
                  <c:v>2.6024365361510426</c:v>
                </c:pt>
                <c:pt idx="127">
                  <c:v>2.6233594020559581</c:v>
                </c:pt>
                <c:pt idx="128">
                  <c:v>2.6442865883036015</c:v>
                </c:pt>
                <c:pt idx="129">
                  <c:v>2.665217873337955</c:v>
                </c:pt>
                <c:pt idx="130">
                  <c:v>2.6861535894930233</c:v>
                </c:pt>
                <c:pt idx="131">
                  <c:v>2.7070935152127884</c:v>
                </c:pt>
                <c:pt idx="132">
                  <c:v>2.7280376504972503</c:v>
                </c:pt>
                <c:pt idx="133">
                  <c:v>2.7489861061244403</c:v>
                </c:pt>
                <c:pt idx="134">
                  <c:v>2.7699388820943582</c:v>
                </c:pt>
                <c:pt idx="135">
                  <c:v>2.7908958676289952</c:v>
                </c:pt>
                <c:pt idx="136">
                  <c:v>2.811857173506338</c:v>
                </c:pt>
                <c:pt idx="137">
                  <c:v>2.8328226889483776</c:v>
                </c:pt>
                <c:pt idx="138">
                  <c:v>2.8537925247331453</c:v>
                </c:pt>
                <c:pt idx="139">
                  <c:v>2.8747666808606409</c:v>
                </c:pt>
                <c:pt idx="140">
                  <c:v>2.8957450465528112</c:v>
                </c:pt>
                <c:pt idx="141">
                  <c:v>2.9167277325877095</c:v>
                </c:pt>
                <c:pt idx="142">
                  <c:v>2.9377146281873046</c:v>
                </c:pt>
                <c:pt idx="143">
                  <c:v>2.9587058441296277</c:v>
                </c:pt>
                <c:pt idx="144">
                  <c:v>2.9797013804146566</c:v>
                </c:pt>
                <c:pt idx="145">
                  <c:v>3.0007011262644046</c:v>
                </c:pt>
                <c:pt idx="146">
                  <c:v>3.0217051924568805</c:v>
                </c:pt>
                <c:pt idx="147">
                  <c:v>3.0427135789920623</c:v>
                </c:pt>
                <c:pt idx="148">
                  <c:v>3.0637261750919409</c:v>
                </c:pt>
                <c:pt idx="149">
                  <c:v>3.0847430915345475</c:v>
                </c:pt>
                <c:pt idx="150">
                  <c:v>3.1057642175418509</c:v>
                </c:pt>
                <c:pt idx="151">
                  <c:v>3.1267897746699136</c:v>
                </c:pt>
                <c:pt idx="152">
                  <c:v>3.1478195413626509</c:v>
                </c:pt>
                <c:pt idx="153">
                  <c:v>3.1688536283981383</c:v>
                </c:pt>
                <c:pt idx="154">
                  <c:v>3.1898919249983226</c:v>
                </c:pt>
                <c:pt idx="155">
                  <c:v>3.2109345419412127</c:v>
                </c:pt>
                <c:pt idx="156">
                  <c:v>3.2319814792268309</c:v>
                </c:pt>
                <c:pt idx="157">
                  <c:v>3.253032736855177</c:v>
                </c:pt>
                <c:pt idx="158">
                  <c:v>3.274088314826229</c:v>
                </c:pt>
                <c:pt idx="159">
                  <c:v>3.2951481023619777</c:v>
                </c:pt>
                <c:pt idx="160">
                  <c:v>3.3162122102404545</c:v>
                </c:pt>
                <c:pt idx="161">
                  <c:v>3.3372805276836504</c:v>
                </c:pt>
                <c:pt idx="162">
                  <c:v>3.3583532762475832</c:v>
                </c:pt>
                <c:pt idx="163">
                  <c:v>3.3794302343761906</c:v>
                </c:pt>
                <c:pt idx="164">
                  <c:v>3.4005115128475261</c:v>
                </c:pt>
                <c:pt idx="165">
                  <c:v>3.4215971116615673</c:v>
                </c:pt>
                <c:pt idx="166">
                  <c:v>3.4426870308183588</c:v>
                </c:pt>
                <c:pt idx="167">
                  <c:v>3.4637812703178561</c:v>
                </c:pt>
                <c:pt idx="168">
                  <c:v>3.4848797193820724</c:v>
                </c:pt>
                <c:pt idx="169">
                  <c:v>3.5059824887889945</c:v>
                </c:pt>
                <c:pt idx="170">
                  <c:v>3.5270896893166537</c:v>
                </c:pt>
                <c:pt idx="171">
                  <c:v>3.5482009886310006</c:v>
                </c:pt>
                <c:pt idx="172">
                  <c:v>3.5693167190660846</c:v>
                </c:pt>
                <c:pt idx="173">
                  <c:v>3.5904367698438966</c:v>
                </c:pt>
                <c:pt idx="174">
                  <c:v>3.6115610301864054</c:v>
                </c:pt>
                <c:pt idx="175">
                  <c:v>3.6326897216496512</c:v>
                </c:pt>
                <c:pt idx="176">
                  <c:v>3.6538226226775938</c:v>
                </c:pt>
                <c:pt idx="177">
                  <c:v>3.6749599548262957</c:v>
                </c:pt>
                <c:pt idx="178">
                  <c:v>3.6961014965396721</c:v>
                </c:pt>
                <c:pt idx="179">
                  <c:v>3.7172473585957766</c:v>
                </c:pt>
                <c:pt idx="180">
                  <c:v>3.7383975409946091</c:v>
                </c:pt>
                <c:pt idx="181">
                  <c:v>3.7595520437361696</c:v>
                </c:pt>
                <c:pt idx="182">
                  <c:v>3.7807107560424491</c:v>
                </c:pt>
                <c:pt idx="183">
                  <c:v>3.8018738994694212</c:v>
                </c:pt>
                <c:pt idx="184">
                  <c:v>3.8230413632391436</c:v>
                </c:pt>
                <c:pt idx="185">
                  <c:v>3.8442131473515717</c:v>
                </c:pt>
                <c:pt idx="186">
                  <c:v>3.8653892518067279</c:v>
                </c:pt>
                <c:pt idx="187">
                  <c:v>3.8865695658265809</c:v>
                </c:pt>
                <c:pt idx="188">
                  <c:v>3.9077543109671709</c:v>
                </c:pt>
                <c:pt idx="189">
                  <c:v>3.9289433764504667</c:v>
                </c:pt>
                <c:pt idx="190">
                  <c:v>3.9501366514984815</c:v>
                </c:pt>
                <c:pt idx="191">
                  <c:v>3.9713343576672555</c:v>
                </c:pt>
                <c:pt idx="192">
                  <c:v>3.9925363841787131</c:v>
                </c:pt>
                <c:pt idx="193">
                  <c:v>4.0137426202548898</c:v>
                </c:pt>
                <c:pt idx="194">
                  <c:v>4.0349532874518035</c:v>
                </c:pt>
                <c:pt idx="195">
                  <c:v>4.056168274991423</c:v>
                </c:pt>
                <c:pt idx="196">
                  <c:v>4.0773875828737705</c:v>
                </c:pt>
                <c:pt idx="197">
                  <c:v>4.098611211098846</c:v>
                </c:pt>
                <c:pt idx="198">
                  <c:v>4.1198391596666495</c:v>
                </c:pt>
                <c:pt idx="199">
                  <c:v>4.1410714285771588</c:v>
                </c:pt>
                <c:pt idx="200">
                  <c:v>4.1623080178303962</c:v>
                </c:pt>
                <c:pt idx="201">
                  <c:v>4.1835489274263615</c:v>
                </c:pt>
                <c:pt idx="202">
                  <c:v>4.2047942681430639</c:v>
                </c:pt>
                <c:pt idx="203">
                  <c:v>4.2260438184244631</c:v>
                </c:pt>
                <c:pt idx="204">
                  <c:v>4.2472977998266215</c:v>
                </c:pt>
                <c:pt idx="205">
                  <c:v>4.2685561015714857</c:v>
                </c:pt>
                <c:pt idx="206">
                  <c:v>4.2898186128810467</c:v>
                </c:pt>
                <c:pt idx="207">
                  <c:v>4.3110855553113447</c:v>
                </c:pt>
                <c:pt idx="208">
                  <c:v>4.3323568180843486</c:v>
                </c:pt>
                <c:pt idx="209">
                  <c:v>4.3536325119781116</c:v>
                </c:pt>
                <c:pt idx="210">
                  <c:v>4.3749124154365715</c:v>
                </c:pt>
                <c:pt idx="211">
                  <c:v>4.3961967500157906</c:v>
                </c:pt>
                <c:pt idx="212">
                  <c:v>4.4174854049377155</c:v>
                </c:pt>
                <c:pt idx="213">
                  <c:v>4.4387783802023684</c:v>
                </c:pt>
                <c:pt idx="214">
                  <c:v>4.4600756758097271</c:v>
                </c:pt>
                <c:pt idx="215">
                  <c:v>4.4813772917598138</c:v>
                </c:pt>
                <c:pt idx="216">
                  <c:v>4.5026833388306375</c:v>
                </c:pt>
                <c:pt idx="217">
                  <c:v>4.5239937062441671</c:v>
                </c:pt>
                <c:pt idx="218">
                  <c:v>4.5453083940004246</c:v>
                </c:pt>
                <c:pt idx="219">
                  <c:v>4.5666274020994102</c:v>
                </c:pt>
                <c:pt idx="220">
                  <c:v>4.5879508413191328</c:v>
                </c:pt>
                <c:pt idx="221">
                  <c:v>4.6092784901035522</c:v>
                </c:pt>
                <c:pt idx="222">
                  <c:v>4.6306105700087308</c:v>
                </c:pt>
                <c:pt idx="223">
                  <c:v>4.6519470810346242</c:v>
                </c:pt>
                <c:pt idx="224">
                  <c:v>4.6732878016252366</c:v>
                </c:pt>
                <c:pt idx="225">
                  <c:v>4.694632953336586</c:v>
                </c:pt>
                <c:pt idx="226">
                  <c:v>4.7159824253906413</c:v>
                </c:pt>
                <c:pt idx="227">
                  <c:v>4.7373363285654335</c:v>
                </c:pt>
                <c:pt idx="228">
                  <c:v>4.7586945520829538</c:v>
                </c:pt>
                <c:pt idx="229">
                  <c:v>4.7800570959432021</c:v>
                </c:pt>
                <c:pt idx="230">
                  <c:v>4.8014239601461561</c:v>
                </c:pt>
                <c:pt idx="231">
                  <c:v>4.8227952554698694</c:v>
                </c:pt>
                <c:pt idx="232">
                  <c:v>4.8441708711362885</c:v>
                </c:pt>
                <c:pt idx="233">
                  <c:v>4.8655508071454356</c:v>
                </c:pt>
                <c:pt idx="234">
                  <c:v>4.8869351742753198</c:v>
                </c:pt>
                <c:pt idx="235">
                  <c:v>4.9083238617479319</c:v>
                </c:pt>
                <c:pt idx="236">
                  <c:v>4.929716980341281</c:v>
                </c:pt>
                <c:pt idx="237">
                  <c:v>4.951114419277336</c:v>
                </c:pt>
                <c:pt idx="238">
                  <c:v>4.9725161785561189</c:v>
                </c:pt>
                <c:pt idx="239">
                  <c:v>4.9939223689556167</c:v>
                </c:pt>
                <c:pt idx="240">
                  <c:v>5.0153328796978425</c:v>
                </c:pt>
                <c:pt idx="241">
                  <c:v>5.0367478215608275</c:v>
                </c:pt>
                <c:pt idx="242">
                  <c:v>5.0581669729885093</c:v>
                </c:pt>
                <c:pt idx="243">
                  <c:v>5.0795906663149593</c:v>
                </c:pt>
                <c:pt idx="244">
                  <c:v>5.1010186799841373</c:v>
                </c:pt>
                <c:pt idx="245">
                  <c:v>5.1224510139960211</c:v>
                </c:pt>
                <c:pt idx="246">
                  <c:v>5.1438877791286197</c:v>
                </c:pt>
                <c:pt idx="247">
                  <c:v>5.1653288646039464</c:v>
                </c:pt>
                <c:pt idx="248">
                  <c:v>5.1867742704220232</c:v>
                </c:pt>
                <c:pt idx="249">
                  <c:v>5.2082242181388461</c:v>
                </c:pt>
                <c:pt idx="250">
                  <c:v>5.2296783754203879</c:v>
                </c:pt>
                <c:pt idx="251" formatCode="0.0000">
                  <c:v>5.2511369638226668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00-408D-8404-07586C0218A4}"/>
            </c:ext>
          </c:extLst>
        </c:ser>
        <c:ser>
          <c:idx val="4"/>
          <c:order val="4"/>
          <c:tx>
            <c:strRef>
              <c:f>'LTN Carregamento'!$M$2</c:f>
              <c:strCache>
                <c:ptCount val="1"/>
                <c:pt idx="0">
                  <c:v>Mercado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251"/>
              <c:layout>
                <c:manualLayout>
                  <c:x val="-5.2747254572891047E-2"/>
                  <c:y val="-2.32804232804233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00-46CC-BBFB-0C7629234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'LTN Carregamento'!$B$3:$B$988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  <c:pt idx="251">
                  <c:v>44200</c:v>
                </c:pt>
              </c:numCache>
            </c:numRef>
          </c:cat>
          <c:val>
            <c:numRef>
              <c:f>'LTN Carregamento'!$M$3:$M$988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-1.7375310641365438E-2</c:v>
                </c:pt>
                <c:pt idx="2">
                  <c:v>-1.0854805696070002E-2</c:v>
                </c:pt>
                <c:pt idx="3">
                  <c:v>0.12257476965955583</c:v>
                </c:pt>
                <c:pt idx="4">
                  <c:v>0.27463266582350432</c:v>
                </c:pt>
                <c:pt idx="5">
                  <c:v>0.34925816718942571</c:v>
                </c:pt>
                <c:pt idx="6">
                  <c:v>0.33146766053482324</c:v>
                </c:pt>
                <c:pt idx="7">
                  <c:v>0.31421431649178988</c:v>
                </c:pt>
                <c:pt idx="8">
                  <c:v>0.4601060865915052</c:v>
                </c:pt>
                <c:pt idx="9">
                  <c:v>0.68376934300378167</c:v>
                </c:pt>
                <c:pt idx="10">
                  <c:v>0.51630687714709911</c:v>
                </c:pt>
                <c:pt idx="11">
                  <c:v>0.57345349042441374</c:v>
                </c:pt>
                <c:pt idx="12">
                  <c:v>0.57463992300226252</c:v>
                </c:pt>
                <c:pt idx="13">
                  <c:v>0.72331643093035414</c:v>
                </c:pt>
                <c:pt idx="14">
                  <c:v>0.85576584237854192</c:v>
                </c:pt>
                <c:pt idx="15">
                  <c:v>0.80091299875173494</c:v>
                </c:pt>
                <c:pt idx="16">
                  <c:v>0.82193157686463181</c:v>
                </c:pt>
                <c:pt idx="17">
                  <c:v>0.9694958734872472</c:v>
                </c:pt>
                <c:pt idx="18">
                  <c:v>0.9333693892150885</c:v>
                </c:pt>
                <c:pt idx="19">
                  <c:v>0.97121625611411577</c:v>
                </c:pt>
                <c:pt idx="20">
                  <c:v>0.93062397758327808</c:v>
                </c:pt>
                <c:pt idx="21">
                  <c:v>0.89068196602088978</c:v>
                </c:pt>
                <c:pt idx="22">
                  <c:v>1.0368831391262212</c:v>
                </c:pt>
                <c:pt idx="23">
                  <c:v>1.0945228253637529</c:v>
                </c:pt>
                <c:pt idx="24">
                  <c:v>1.1525917764228621</c:v>
                </c:pt>
                <c:pt idx="25">
                  <c:v>0.93367447187799879</c:v>
                </c:pt>
                <c:pt idx="26">
                  <c:v>1.0432929768311006</c:v>
                </c:pt>
                <c:pt idx="27">
                  <c:v>1.1354363601481898</c:v>
                </c:pt>
                <c:pt idx="28">
                  <c:v>1.3000222531991845</c:v>
                </c:pt>
                <c:pt idx="29">
                  <c:v>1.4271260713659695</c:v>
                </c:pt>
                <c:pt idx="30">
                  <c:v>1.3654138528353288</c:v>
                </c:pt>
                <c:pt idx="31">
                  <c:v>1.5612835690809623</c:v>
                </c:pt>
                <c:pt idx="32">
                  <c:v>1.6113108114450769</c:v>
                </c:pt>
                <c:pt idx="33">
                  <c:v>1.6299859913551984</c:v>
                </c:pt>
                <c:pt idx="34">
                  <c:v>1.7538240735374355</c:v>
                </c:pt>
                <c:pt idx="35">
                  <c:v>1.7303349240565868</c:v>
                </c:pt>
                <c:pt idx="36">
                  <c:v>1.7201513223744413</c:v>
                </c:pt>
                <c:pt idx="37">
                  <c:v>1.5928307116255036</c:v>
                </c:pt>
                <c:pt idx="38">
                  <c:v>1.8096628415286808</c:v>
                </c:pt>
                <c:pt idx="39">
                  <c:v>1.9566233979506409</c:v>
                </c:pt>
                <c:pt idx="40">
                  <c:v>2.3826922736984057</c:v>
                </c:pt>
                <c:pt idx="41">
                  <c:v>2.5980230291172024</c:v>
                </c:pt>
                <c:pt idx="42">
                  <c:v>2.6733194021630213</c:v>
                </c:pt>
                <c:pt idx="43">
                  <c:v>2.3502596824522159</c:v>
                </c:pt>
                <c:pt idx="44">
                  <c:v>2.3857218309475847</c:v>
                </c:pt>
                <c:pt idx="45">
                  <c:v>2.0017759643898847</c:v>
                </c:pt>
                <c:pt idx="46">
                  <c:v>2.2109822462794249</c:v>
                </c:pt>
                <c:pt idx="47">
                  <c:v>1.3349188799102407</c:v>
                </c:pt>
                <c:pt idx="48">
                  <c:v>-0.61396290699743394</c:v>
                </c:pt>
                <c:pt idx="49">
                  <c:v>0.92155934466575662</c:v>
                </c:pt>
                <c:pt idx="50">
                  <c:v>1.6233724328744037</c:v>
                </c:pt>
                <c:pt idx="51">
                  <c:v>2.4772867314522218</c:v>
                </c:pt>
                <c:pt idx="52">
                  <c:v>0.16043470836482054</c:v>
                </c:pt>
                <c:pt idx="53">
                  <c:v>0.26355619331253077</c:v>
                </c:pt>
                <c:pt idx="54">
                  <c:v>0.55290926378670502</c:v>
                </c:pt>
                <c:pt idx="55">
                  <c:v>0.60607905697886988</c:v>
                </c:pt>
                <c:pt idx="56">
                  <c:v>1.6411949543763793</c:v>
                </c:pt>
                <c:pt idx="57">
                  <c:v>2.4689877961983742</c:v>
                </c:pt>
                <c:pt idx="58">
                  <c:v>2.5974381211797182</c:v>
                </c:pt>
                <c:pt idx="59">
                  <c:v>2.689126206840875</c:v>
                </c:pt>
                <c:pt idx="60">
                  <c:v>3.0377799691615248</c:v>
                </c:pt>
                <c:pt idx="61">
                  <c:v>3.2505047824737954</c:v>
                </c:pt>
                <c:pt idx="62">
                  <c:v>2.987167154191761</c:v>
                </c:pt>
                <c:pt idx="63">
                  <c:v>3.2774123200486782</c:v>
                </c:pt>
                <c:pt idx="64">
                  <c:v>3.1779493899390499</c:v>
                </c:pt>
                <c:pt idx="65">
                  <c:v>3.1327089765311289</c:v>
                </c:pt>
                <c:pt idx="66">
                  <c:v>3.3162596232325425</c:v>
                </c:pt>
                <c:pt idx="67">
                  <c:v>3.4004940099207737</c:v>
                </c:pt>
                <c:pt idx="68">
                  <c:v>3.6687599306886254</c:v>
                </c:pt>
                <c:pt idx="69">
                  <c:v>3.8746479678128498</c:v>
                </c:pt>
                <c:pt idx="70">
                  <c:v>3.99429919478691</c:v>
                </c:pt>
                <c:pt idx="71">
                  <c:v>4.0095124508417568</c:v>
                </c:pt>
                <c:pt idx="72">
                  <c:v>4.0659708002902972</c:v>
                </c:pt>
                <c:pt idx="73">
                  <c:v>4.1339009889977962</c:v>
                </c:pt>
                <c:pt idx="74">
                  <c:v>4.6102362768515981</c:v>
                </c:pt>
                <c:pt idx="75">
                  <c:v>4.9327952799189223</c:v>
                </c:pt>
                <c:pt idx="76">
                  <c:v>4.621143812884454</c:v>
                </c:pt>
                <c:pt idx="77">
                  <c:v>3.3881312938373043</c:v>
                </c:pt>
                <c:pt idx="78">
                  <c:v>3.2025001251709595</c:v>
                </c:pt>
                <c:pt idx="79">
                  <c:v>4.0432502287016225</c:v>
                </c:pt>
                <c:pt idx="80">
                  <c:v>4.1633431276353106</c:v>
                </c:pt>
                <c:pt idx="81">
                  <c:v>4.3212948574940624</c:v>
                </c:pt>
                <c:pt idx="82">
                  <c:v>4.235601967414615</c:v>
                </c:pt>
                <c:pt idx="83">
                  <c:v>4.4683307429685737</c:v>
                </c:pt>
                <c:pt idx="84">
                  <c:v>4.4849611822137314</c:v>
                </c:pt>
                <c:pt idx="85">
                  <c:v>4.817692155271236</c:v>
                </c:pt>
                <c:pt idx="86">
                  <c:v>4.9995122277680881</c:v>
                </c:pt>
                <c:pt idx="87">
                  <c:v>4.9698559552208366</c:v>
                </c:pt>
                <c:pt idx="88">
                  <c:v>4.6079823872877457</c:v>
                </c:pt>
                <c:pt idx="89">
                  <c:v>4.3956758717732525</c:v>
                </c:pt>
                <c:pt idx="90">
                  <c:v>4.3813785283751461</c:v>
                </c:pt>
                <c:pt idx="91">
                  <c:v>4.64533451955631</c:v>
                </c:pt>
                <c:pt idx="92">
                  <c:v>4.8088220485541511</c:v>
                </c:pt>
                <c:pt idx="93">
                  <c:v>4.8716735082267482</c:v>
                </c:pt>
                <c:pt idx="94">
                  <c:v>4.8374730105837482</c:v>
                </c:pt>
                <c:pt idx="95">
                  <c:v>4.9440155422979082</c:v>
                </c:pt>
                <c:pt idx="96">
                  <c:v>4.8271124964061052</c:v>
                </c:pt>
                <c:pt idx="97">
                  <c:v>5.2252923413353303</c:v>
                </c:pt>
                <c:pt idx="98">
                  <c:v>5.1656542196445665</c:v>
                </c:pt>
                <c:pt idx="99">
                  <c:v>5.2055738540472074</c:v>
                </c:pt>
                <c:pt idx="100">
                  <c:v>5.2579019558550266</c:v>
                </c:pt>
                <c:pt idx="101">
                  <c:v>5.3734114142744316</c:v>
                </c:pt>
                <c:pt idx="102">
                  <c:v>5.3752094522922622</c:v>
                </c:pt>
                <c:pt idx="103">
                  <c:v>5.5183506041933228</c:v>
                </c:pt>
                <c:pt idx="104">
                  <c:v>5.6281042583289365</c:v>
                </c:pt>
                <c:pt idx="105">
                  <c:v>5.6233009234479603</c:v>
                </c:pt>
                <c:pt idx="106">
                  <c:v>5.5407054975430192</c:v>
                </c:pt>
                <c:pt idx="107">
                  <c:v>5.4734491715219047</c:v>
                </c:pt>
                <c:pt idx="108">
                  <c:v>5.4545916509933789</c:v>
                </c:pt>
                <c:pt idx="109">
                  <c:v>5.5535770170653587</c:v>
                </c:pt>
                <c:pt idx="110">
                  <c:v>5.5751507038288128</c:v>
                </c:pt>
                <c:pt idx="111">
                  <c:v>5.6230618644840691</c:v>
                </c:pt>
                <c:pt idx="112">
                  <c:v>5.5866481328100237</c:v>
                </c:pt>
                <c:pt idx="113">
                  <c:v>5.6548198175977893</c:v>
                </c:pt>
                <c:pt idx="114">
                  <c:v>5.5918343165228368</c:v>
                </c:pt>
                <c:pt idx="115">
                  <c:v>5.75345878080602</c:v>
                </c:pt>
                <c:pt idx="116">
                  <c:v>5.7364431663906368</c:v>
                </c:pt>
                <c:pt idx="117">
                  <c:v>5.7857299684793251</c:v>
                </c:pt>
                <c:pt idx="118">
                  <c:v>5.7127384428858452</c:v>
                </c:pt>
                <c:pt idx="119">
                  <c:v>5.8808592625063216</c:v>
                </c:pt>
                <c:pt idx="120">
                  <c:v>5.8927361062008021</c:v>
                </c:pt>
                <c:pt idx="121">
                  <c:v>5.9381979648676531</c:v>
                </c:pt>
                <c:pt idx="122">
                  <c:v>6.0072621881502419</c:v>
                </c:pt>
                <c:pt idx="123">
                  <c:v>6.0698934211221189</c:v>
                </c:pt>
                <c:pt idx="124">
                  <c:v>6.042021671674469</c:v>
                </c:pt>
                <c:pt idx="125">
                  <c:v>6.098523446106241</c:v>
                </c:pt>
                <c:pt idx="126">
                  <c:v>6.0808362953428619</c:v>
                </c:pt>
                <c:pt idx="127">
                  <c:v>6.006166371991517</c:v>
                </c:pt>
                <c:pt idx="128">
                  <c:v>5.8148580514344905</c:v>
                </c:pt>
                <c:pt idx="129">
                  <c:v>5.7924497630798655</c:v>
                </c:pt>
                <c:pt idx="130">
                  <c:v>5.9267514937749288</c:v>
                </c:pt>
                <c:pt idx="131">
                  <c:v>5.9184754895708958</c:v>
                </c:pt>
                <c:pt idx="132">
                  <c:v>5.9561810037183749</c:v>
                </c:pt>
                <c:pt idx="133">
                  <c:v>5.9069355218305919</c:v>
                </c:pt>
                <c:pt idx="134">
                  <c:v>5.9654586627654327</c:v>
                </c:pt>
                <c:pt idx="135">
                  <c:v>6.0825388427087734</c:v>
                </c:pt>
                <c:pt idx="136">
                  <c:v>6.1393485800319114</c:v>
                </c:pt>
                <c:pt idx="137">
                  <c:v>6.0282641495603695</c:v>
                </c:pt>
                <c:pt idx="138">
                  <c:v>6.0726558925687568</c:v>
                </c:pt>
                <c:pt idx="139">
                  <c:v>6.086046407107637</c:v>
                </c:pt>
                <c:pt idx="140">
                  <c:v>6.3062475181085764</c:v>
                </c:pt>
                <c:pt idx="141">
                  <c:v>6.4272219885133097</c:v>
                </c:pt>
                <c:pt idx="142">
                  <c:v>6.4379999142645472</c:v>
                </c:pt>
                <c:pt idx="143">
                  <c:v>6.4501118289142401</c:v>
                </c:pt>
                <c:pt idx="144">
                  <c:v>6.6280461408571023</c:v>
                </c:pt>
                <c:pt idx="145">
                  <c:v>6.6233908054088131</c:v>
                </c:pt>
                <c:pt idx="146">
                  <c:v>6.6054884129555624</c:v>
                </c:pt>
                <c:pt idx="147">
                  <c:v>6.5176712435938811</c:v>
                </c:pt>
                <c:pt idx="148">
                  <c:v>6.480411500192762</c:v>
                </c:pt>
                <c:pt idx="149">
                  <c:v>6.7770796863387384</c:v>
                </c:pt>
                <c:pt idx="150">
                  <c:v>6.6659861720696822</c:v>
                </c:pt>
                <c:pt idx="151">
                  <c:v>6.6173176221021146</c:v>
                </c:pt>
                <c:pt idx="152">
                  <c:v>6.6384567266990935</c:v>
                </c:pt>
                <c:pt idx="153">
                  <c:v>6.5194256350724178</c:v>
                </c:pt>
                <c:pt idx="154">
                  <c:v>6.4613563516792594</c:v>
                </c:pt>
                <c:pt idx="155">
                  <c:v>6.48776328338867</c:v>
                </c:pt>
                <c:pt idx="156">
                  <c:v>6.4586925834470899</c:v>
                </c:pt>
                <c:pt idx="157">
                  <c:v>6.6687827631460195</c:v>
                </c:pt>
                <c:pt idx="158">
                  <c:v>6.5518347413787259</c:v>
                </c:pt>
                <c:pt idx="159">
                  <c:v>6.5503517560454361</c:v>
                </c:pt>
                <c:pt idx="160">
                  <c:v>6.555412871375399</c:v>
                </c:pt>
                <c:pt idx="161">
                  <c:v>6.6492744217589772</c:v>
                </c:pt>
                <c:pt idx="162">
                  <c:v>6.6396097043153857</c:v>
                </c:pt>
                <c:pt idx="163">
                  <c:v>6.5350579643711715</c:v>
                </c:pt>
                <c:pt idx="164">
                  <c:v>6.4928002491106307</c:v>
                </c:pt>
                <c:pt idx="165">
                  <c:v>6.5882680807620497</c:v>
                </c:pt>
                <c:pt idx="166">
                  <c:v>6.5709180275089096</c:v>
                </c:pt>
                <c:pt idx="167">
                  <c:v>6.6470941995774302</c:v>
                </c:pt>
                <c:pt idx="168">
                  <c:v>6.6070105029294002</c:v>
                </c:pt>
                <c:pt idx="169">
                  <c:v>6.6712934361567111</c:v>
                </c:pt>
                <c:pt idx="170">
                  <c:v>6.7517286907014418</c:v>
                </c:pt>
                <c:pt idx="171">
                  <c:v>6.6375073590808187</c:v>
                </c:pt>
                <c:pt idx="172">
                  <c:v>6.6921238024162166</c:v>
                </c:pt>
                <c:pt idx="173">
                  <c:v>6.6295982516739516</c:v>
                </c:pt>
                <c:pt idx="174">
                  <c:v>6.6288943681445778</c:v>
                </c:pt>
                <c:pt idx="175">
                  <c:v>6.692660078803625</c:v>
                </c:pt>
                <c:pt idx="176">
                  <c:v>6.6368372628470729</c:v>
                </c:pt>
                <c:pt idx="177">
                  <c:v>6.6347451091901988</c:v>
                </c:pt>
                <c:pt idx="178">
                  <c:v>6.7602488496581792</c:v>
                </c:pt>
                <c:pt idx="179">
                  <c:v>6.572755170167266</c:v>
                </c:pt>
                <c:pt idx="180">
                  <c:v>6.5464237890664689</c:v>
                </c:pt>
                <c:pt idx="181">
                  <c:v>6.6855769323025172</c:v>
                </c:pt>
                <c:pt idx="182">
                  <c:v>6.6337976247982322</c:v>
                </c:pt>
                <c:pt idx="183">
                  <c:v>6.8341397819836613</c:v>
                </c:pt>
                <c:pt idx="184">
                  <c:v>6.8202129910573506</c:v>
                </c:pt>
                <c:pt idx="185">
                  <c:v>6.5619886545519535</c:v>
                </c:pt>
                <c:pt idx="186">
                  <c:v>6.4554195361133493</c:v>
                </c:pt>
                <c:pt idx="187">
                  <c:v>6.6255551863337869</c:v>
                </c:pt>
                <c:pt idx="188">
                  <c:v>6.5370216155266503</c:v>
                </c:pt>
                <c:pt idx="189">
                  <c:v>6.1936292551933336</c:v>
                </c:pt>
                <c:pt idx="190">
                  <c:v>6.4126965531752234</c:v>
                </c:pt>
                <c:pt idx="191">
                  <c:v>6.2571663200222671</c:v>
                </c:pt>
                <c:pt idx="192">
                  <c:v>6.3790602479803171</c:v>
                </c:pt>
                <c:pt idx="193">
                  <c:v>6.5001074995431507</c:v>
                </c:pt>
                <c:pt idx="194">
                  <c:v>6.474109671055972</c:v>
                </c:pt>
                <c:pt idx="195">
                  <c:v>6.5149431133330271</c:v>
                </c:pt>
                <c:pt idx="196">
                  <c:v>6.5771789795569635</c:v>
                </c:pt>
                <c:pt idx="197">
                  <c:v>6.4370137683441575</c:v>
                </c:pt>
                <c:pt idx="198">
                  <c:v>6.3626936819751512</c:v>
                </c:pt>
                <c:pt idx="199">
                  <c:v>6.485728734301488</c:v>
                </c:pt>
                <c:pt idx="200">
                  <c:v>6.5641224607438042</c:v>
                </c:pt>
                <c:pt idx="201">
                  <c:v>6.5696741011395554</c:v>
                </c:pt>
                <c:pt idx="202">
                  <c:v>6.5604212563686204</c:v>
                </c:pt>
                <c:pt idx="203">
                  <c:v>6.3301812197776641</c:v>
                </c:pt>
                <c:pt idx="204">
                  <c:v>6.3923980321824336</c:v>
                </c:pt>
                <c:pt idx="205">
                  <c:v>6.3914307185251262</c:v>
                </c:pt>
                <c:pt idx="206">
                  <c:v>6.3227528889709728</c:v>
                </c:pt>
                <c:pt idx="207">
                  <c:v>6.430734981035191</c:v>
                </c:pt>
                <c:pt idx="208">
                  <c:v>6.406668899634127</c:v>
                </c:pt>
                <c:pt idx="209">
                  <c:v>6.3329702779487462</c:v>
                </c:pt>
                <c:pt idx="210">
                  <c:v>6.4285478906164872</c:v>
                </c:pt>
                <c:pt idx="211">
                  <c:v>6.4507479162963843</c:v>
                </c:pt>
                <c:pt idx="212">
                  <c:v>6.5788306798124196</c:v>
                </c:pt>
                <c:pt idx="213">
                  <c:v>6.6577295540189541</c:v>
                </c:pt>
                <c:pt idx="214">
                  <c:v>6.6398822182408779</c:v>
                </c:pt>
                <c:pt idx="215">
                  <c:v>6.5383725534619686</c:v>
                </c:pt>
                <c:pt idx="216">
                  <c:v>6.5830163164623867</c:v>
                </c:pt>
                <c:pt idx="217">
                  <c:v>6.6496310162005301</c:v>
                </c:pt>
                <c:pt idx="218">
                  <c:v>6.7251352088089744</c:v>
                </c:pt>
                <c:pt idx="219">
                  <c:v>6.8020334320018971</c:v>
                </c:pt>
                <c:pt idx="220">
                  <c:v>6.7965092645547287</c:v>
                </c:pt>
                <c:pt idx="221">
                  <c:v>6.7988464591884679</c:v>
                </c:pt>
                <c:pt idx="222">
                  <c:v>6.7324126599545009</c:v>
                </c:pt>
                <c:pt idx="223">
                  <c:v>6.680458987849125</c:v>
                </c:pt>
                <c:pt idx="224">
                  <c:v>6.7150113164788028</c:v>
                </c:pt>
                <c:pt idx="225">
                  <c:v>6.793469626505888</c:v>
                </c:pt>
                <c:pt idx="226">
                  <c:v>6.8513978894815475</c:v>
                </c:pt>
                <c:pt idx="227">
                  <c:v>6.9112019566439864</c:v>
                </c:pt>
                <c:pt idx="228">
                  <c:v>6.8809192344022829</c:v>
                </c:pt>
                <c:pt idx="229">
                  <c:v>7.0936865864736465</c:v>
                </c:pt>
                <c:pt idx="230">
                  <c:v>7.1732193325018789</c:v>
                </c:pt>
                <c:pt idx="231">
                  <c:v>7.2361351542032271</c:v>
                </c:pt>
                <c:pt idx="232">
                  <c:v>7.1757941459852592</c:v>
                </c:pt>
                <c:pt idx="233">
                  <c:v>7.2098895152887366</c:v>
                </c:pt>
                <c:pt idx="234">
                  <c:v>7.2203953702266066</c:v>
                </c:pt>
                <c:pt idx="235">
                  <c:v>7.270819751786961</c:v>
                </c:pt>
                <c:pt idx="236">
                  <c:v>7.2206143783691168</c:v>
                </c:pt>
                <c:pt idx="237">
                  <c:v>7.2933901083825914</c:v>
                </c:pt>
                <c:pt idx="238">
                  <c:v>7.2941190277441281</c:v>
                </c:pt>
                <c:pt idx="239">
                  <c:v>7.4044139432780209</c:v>
                </c:pt>
                <c:pt idx="240">
                  <c:v>7.3761861532789963</c:v>
                </c:pt>
                <c:pt idx="241">
                  <c:v>7.4076458919669408</c:v>
                </c:pt>
                <c:pt idx="242">
                  <c:v>7.4386519946692653</c:v>
                </c:pt>
                <c:pt idx="243">
                  <c:v>7.4584843617603536</c:v>
                </c:pt>
                <c:pt idx="244">
                  <c:v>7.5477521692739469</c:v>
                </c:pt>
                <c:pt idx="245">
                  <c:v>7.5963344231651186</c:v>
                </c:pt>
                <c:pt idx="246">
                  <c:v>7.6085357356757255</c:v>
                </c:pt>
                <c:pt idx="247">
                  <c:v>7.5921707205628408</c:v>
                </c:pt>
                <c:pt idx="248">
                  <c:v>7.662998640677543</c:v>
                </c:pt>
                <c:pt idx="249">
                  <c:v>7.6946387259795967</c:v>
                </c:pt>
                <c:pt idx="250">
                  <c:v>7.7066554823114197</c:v>
                </c:pt>
                <c:pt idx="251">
                  <c:v>7.7386016472784869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00-408D-8404-07586C0218A4}"/>
            </c:ext>
          </c:extLst>
        </c:ser>
        <c:ser>
          <c:idx val="5"/>
          <c:order val="5"/>
          <c:tx>
            <c:strRef>
              <c:f>'LTN Carregamento'!$R$2</c:f>
              <c:strCache>
                <c:ptCount val="1"/>
                <c:pt idx="0">
                  <c:v>CDI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1"/>
              <c:layout>
                <c:manualLayout>
                  <c:x val="-7.2527475037725386E-2"/>
                  <c:y val="-1.05820105820105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0" i="0" u="none" strike="noStrike" kern="1200" baseline="0">
                      <a:solidFill>
                        <a:schemeClr val="accent3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0-46CC-BBFB-0C7629234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'LTN Carregamento'!$B$3:$B$988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  <c:pt idx="251">
                  <c:v>44200</c:v>
                </c:pt>
              </c:numCache>
            </c:numRef>
          </c:cat>
          <c:val>
            <c:numRef>
              <c:f>'LTN Carregamento'!$R$3:$R$988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1.7088558920153041E-2</c:v>
                </c:pt>
                <c:pt idx="2">
                  <c:v>3.4180038028774895E-2</c:v>
                </c:pt>
                <c:pt idx="3">
                  <c:v>5.1274437824866403E-2</c:v>
                </c:pt>
                <c:pt idx="4">
                  <c:v>6.8371758807539429E-2</c:v>
                </c:pt>
                <c:pt idx="5">
                  <c:v>8.5472001475972448E-2</c:v>
                </c:pt>
                <c:pt idx="6">
                  <c:v>0.10257516632945496</c:v>
                </c:pt>
                <c:pt idx="7">
                  <c:v>0.11968125386734307</c:v>
                </c:pt>
                <c:pt idx="8">
                  <c:v>0.13679026458908172</c:v>
                </c:pt>
                <c:pt idx="9">
                  <c:v>0.15390219899420465</c:v>
                </c:pt>
                <c:pt idx="10">
                  <c:v>0.17101705758231223</c:v>
                </c:pt>
                <c:pt idx="11">
                  <c:v>0.18813484085311583</c:v>
                </c:pt>
                <c:pt idx="12">
                  <c:v>0.20525554930639345</c:v>
                </c:pt>
                <c:pt idx="13">
                  <c:v>0.22237918344203411</c:v>
                </c:pt>
                <c:pt idx="14">
                  <c:v>0.23950574375997125</c:v>
                </c:pt>
                <c:pt idx="15">
                  <c:v>0.2566352307602715</c:v>
                </c:pt>
                <c:pt idx="16">
                  <c:v>0.27376764494304595</c:v>
                </c:pt>
                <c:pt idx="17">
                  <c:v>0.29090298680851667</c:v>
                </c:pt>
                <c:pt idx="18">
                  <c:v>0.30804125685697237</c:v>
                </c:pt>
                <c:pt idx="19">
                  <c:v>0.32518245558881276</c:v>
                </c:pt>
                <c:pt idx="20">
                  <c:v>0.34232658350448197</c:v>
                </c:pt>
                <c:pt idx="21">
                  <c:v>0.35947364110455737</c:v>
                </c:pt>
                <c:pt idx="22">
                  <c:v>0.37662362888968293</c:v>
                </c:pt>
                <c:pt idx="23">
                  <c:v>0.39377654736056922</c:v>
                </c:pt>
                <c:pt idx="24">
                  <c:v>0.41093239701803785</c:v>
                </c:pt>
                <c:pt idx="25">
                  <c:v>0.42809117836297705</c:v>
                </c:pt>
                <c:pt idx="26">
                  <c:v>0.44429726838108863</c:v>
                </c:pt>
                <c:pt idx="27">
                  <c:v>0.46050597357738532</c:v>
                </c:pt>
                <c:pt idx="28">
                  <c:v>0.4767172943738851</c:v>
                </c:pt>
                <c:pt idx="29">
                  <c:v>0.49293123119267257</c:v>
                </c:pt>
                <c:pt idx="30">
                  <c:v>0.50914778445587672</c:v>
                </c:pt>
                <c:pt idx="31">
                  <c:v>0.52536695458573757</c:v>
                </c:pt>
                <c:pt idx="32">
                  <c:v>0.54158874200451734</c:v>
                </c:pt>
                <c:pt idx="33">
                  <c:v>0.55781314713456709</c:v>
                </c:pt>
                <c:pt idx="34">
                  <c:v>0.57404017039832667</c:v>
                </c:pt>
                <c:pt idx="35">
                  <c:v>0.59026981221828034</c:v>
                </c:pt>
                <c:pt idx="36">
                  <c:v>0.606502073016979</c:v>
                </c:pt>
                <c:pt idx="37">
                  <c:v>0.62273695321704015</c:v>
                </c:pt>
                <c:pt idx="38">
                  <c:v>0.63897445324117008</c:v>
                </c:pt>
                <c:pt idx="39">
                  <c:v>0.65521457351211954</c:v>
                </c:pt>
                <c:pt idx="40">
                  <c:v>0.67145731445272805</c:v>
                </c:pt>
                <c:pt idx="41">
                  <c:v>0.68770267648587957</c:v>
                </c:pt>
                <c:pt idx="42">
                  <c:v>0.70395066003456908</c:v>
                </c:pt>
                <c:pt idx="43">
                  <c:v>0.72020126552179153</c:v>
                </c:pt>
                <c:pt idx="44">
                  <c:v>0.73645449337067515</c:v>
                </c:pt>
                <c:pt idx="45">
                  <c:v>0.75271034400439252</c:v>
                </c:pt>
                <c:pt idx="46">
                  <c:v>0.76896881784616067</c:v>
                </c:pt>
                <c:pt idx="47">
                  <c:v>0.78522991531930764</c:v>
                </c:pt>
                <c:pt idx="48">
                  <c:v>0.80149363684720587</c:v>
                </c:pt>
                <c:pt idx="49">
                  <c:v>0.81775998285329443</c:v>
                </c:pt>
                <c:pt idx="50">
                  <c:v>0.83402895376107899</c:v>
                </c:pt>
                <c:pt idx="51">
                  <c:v>0.85030054999415405</c:v>
                </c:pt>
                <c:pt idx="52">
                  <c:v>0.86657477197615851</c:v>
                </c:pt>
                <c:pt idx="53">
                  <c:v>0.88285162013082008</c:v>
                </c:pt>
                <c:pt idx="54">
                  <c:v>0.897204288688358</c:v>
                </c:pt>
                <c:pt idx="55">
                  <c:v>0.91155899920933869</c:v>
                </c:pt>
                <c:pt idx="56">
                  <c:v>0.92591575198426312</c:v>
                </c:pt>
                <c:pt idx="57">
                  <c:v>0.94027454730369886</c:v>
                </c:pt>
                <c:pt idx="58">
                  <c:v>0.95463538545823567</c:v>
                </c:pt>
                <c:pt idx="59">
                  <c:v>0.96899826673850775</c:v>
                </c:pt>
                <c:pt idx="60">
                  <c:v>0.98336319143519368</c:v>
                </c:pt>
                <c:pt idx="61">
                  <c:v>0.99773015983899427</c:v>
                </c:pt>
                <c:pt idx="62">
                  <c:v>1.0120991722406769</c:v>
                </c:pt>
                <c:pt idx="63">
                  <c:v>1.0264702289310534</c:v>
                </c:pt>
                <c:pt idx="64">
                  <c:v>1.0408433302009579</c:v>
                </c:pt>
                <c:pt idx="65">
                  <c:v>1.0552184763412908</c:v>
                </c:pt>
                <c:pt idx="66">
                  <c:v>1.069595667642953</c:v>
                </c:pt>
                <c:pt idx="67">
                  <c:v>1.0839749043969338</c:v>
                </c:pt>
                <c:pt idx="68">
                  <c:v>1.0983561868942227</c:v>
                </c:pt>
                <c:pt idx="69">
                  <c:v>1.1127395154258757</c:v>
                </c:pt>
                <c:pt idx="70">
                  <c:v>1.1271248902829933</c:v>
                </c:pt>
                <c:pt idx="71">
                  <c:v>1.1415123117566983</c:v>
                </c:pt>
                <c:pt idx="72">
                  <c:v>1.1559017801381577</c:v>
                </c:pt>
                <c:pt idx="73">
                  <c:v>1.170293295718583</c:v>
                </c:pt>
                <c:pt idx="74">
                  <c:v>1.1846868587892523</c:v>
                </c:pt>
                <c:pt idx="75">
                  <c:v>1.1990824696414437</c:v>
                </c:pt>
                <c:pt idx="76">
                  <c:v>1.213480128566502</c:v>
                </c:pt>
                <c:pt idx="77">
                  <c:v>1.2278798358558163</c:v>
                </c:pt>
                <c:pt idx="78">
                  <c:v>1.2422815918007979</c:v>
                </c:pt>
                <c:pt idx="79">
                  <c:v>1.2566853966929026</c:v>
                </c:pt>
                <c:pt idx="80">
                  <c:v>1.2710912508236527</c:v>
                </c:pt>
                <c:pt idx="81">
                  <c:v>1.2854991544845928</c:v>
                </c:pt>
                <c:pt idx="82">
                  <c:v>1.299909107967312</c:v>
                </c:pt>
                <c:pt idx="83">
                  <c:v>1.3143211115634212</c:v>
                </c:pt>
                <c:pt idx="84">
                  <c:v>1.3287351655645985</c:v>
                </c:pt>
                <c:pt idx="85">
                  <c:v>1.3431512702625659</c:v>
                </c:pt>
                <c:pt idx="86">
                  <c:v>1.3546485214516846</c:v>
                </c:pt>
                <c:pt idx="87">
                  <c:v>1.366147076989277</c:v>
                </c:pt>
                <c:pt idx="88">
                  <c:v>1.3776469370233135</c:v>
                </c:pt>
                <c:pt idx="89">
                  <c:v>1.389148101701787</c:v>
                </c:pt>
                <c:pt idx="90">
                  <c:v>1.4006505711727346</c:v>
                </c:pt>
                <c:pt idx="91">
                  <c:v>1.412154345584149</c:v>
                </c:pt>
                <c:pt idx="92">
                  <c:v>1.4236594250840895</c:v>
                </c:pt>
                <c:pt idx="93">
                  <c:v>1.4351658098206377</c:v>
                </c:pt>
                <c:pt idx="94">
                  <c:v>1.4466734999418307</c:v>
                </c:pt>
                <c:pt idx="95">
                  <c:v>1.4581824955957945</c:v>
                </c:pt>
                <c:pt idx="96">
                  <c:v>1.4696927969306328</c:v>
                </c:pt>
                <c:pt idx="97">
                  <c:v>1.4812044040944716</c:v>
                </c:pt>
                <c:pt idx="98">
                  <c:v>1.4927173172354369</c:v>
                </c:pt>
                <c:pt idx="99">
                  <c:v>1.5042315365017211</c:v>
                </c:pt>
                <c:pt idx="100">
                  <c:v>1.5157470620414726</c:v>
                </c:pt>
                <c:pt idx="101">
                  <c:v>1.527263894002906</c:v>
                </c:pt>
                <c:pt idx="102">
                  <c:v>1.5387820325342361</c:v>
                </c:pt>
                <c:pt idx="103">
                  <c:v>1.5503014777836777</c:v>
                </c:pt>
                <c:pt idx="104">
                  <c:v>1.5618222298994899</c:v>
                </c:pt>
                <c:pt idx="105">
                  <c:v>1.5733442890299321</c:v>
                </c:pt>
                <c:pt idx="106">
                  <c:v>1.5848676553232632</c:v>
                </c:pt>
                <c:pt idx="107">
                  <c:v>1.5963923289278092</c:v>
                </c:pt>
                <c:pt idx="108">
                  <c:v>1.6079183099918737</c:v>
                </c:pt>
                <c:pt idx="109">
                  <c:v>1.6194455986637823</c:v>
                </c:pt>
                <c:pt idx="110">
                  <c:v>1.6309741950918832</c:v>
                </c:pt>
                <c:pt idx="111">
                  <c:v>1.6425040994245244</c:v>
                </c:pt>
                <c:pt idx="112">
                  <c:v>1.6540353118100981</c:v>
                </c:pt>
                <c:pt idx="113">
                  <c:v>1.6655678323969969</c:v>
                </c:pt>
                <c:pt idx="114">
                  <c:v>1.6771016613336576</c:v>
                </c:pt>
                <c:pt idx="115">
                  <c:v>1.685684916697805</c:v>
                </c:pt>
                <c:pt idx="116">
                  <c:v>1.6942688966328889</c:v>
                </c:pt>
                <c:pt idx="117">
                  <c:v>1.7028536012000606</c:v>
                </c:pt>
                <c:pt idx="118">
                  <c:v>1.7114390304605154</c:v>
                </c:pt>
                <c:pt idx="119">
                  <c:v>1.7200251844754266</c:v>
                </c:pt>
                <c:pt idx="120">
                  <c:v>1.7286120633059676</c:v>
                </c:pt>
                <c:pt idx="121">
                  <c:v>1.7371996670133116</c:v>
                </c:pt>
                <c:pt idx="122">
                  <c:v>1.7457879956586764</c:v>
                </c:pt>
                <c:pt idx="123">
                  <c:v>1.7543770493032351</c:v>
                </c:pt>
                <c:pt idx="124">
                  <c:v>1.7629668280082056</c:v>
                </c:pt>
                <c:pt idx="125">
                  <c:v>1.7715573318347833</c:v>
                </c:pt>
                <c:pt idx="126">
                  <c:v>1.7801485608441858</c:v>
                </c:pt>
                <c:pt idx="127">
                  <c:v>1.7887405150976532</c:v>
                </c:pt>
                <c:pt idx="128">
                  <c:v>1.7973331946563809</c:v>
                </c:pt>
                <c:pt idx="129">
                  <c:v>1.8059265995816087</c:v>
                </c:pt>
                <c:pt idx="130">
                  <c:v>1.8145207299345545</c:v>
                </c:pt>
                <c:pt idx="131">
                  <c:v>1.8231155857764803</c:v>
                </c:pt>
                <c:pt idx="132">
                  <c:v>1.8317111671686037</c:v>
                </c:pt>
                <c:pt idx="133">
                  <c:v>1.840307474172187</c:v>
                </c:pt>
                <c:pt idx="134">
                  <c:v>1.8489045068484922</c:v>
                </c:pt>
                <c:pt idx="135">
                  <c:v>1.8575022652587592</c:v>
                </c:pt>
                <c:pt idx="136">
                  <c:v>1.8661007494642723</c:v>
                </c:pt>
                <c:pt idx="137">
                  <c:v>1.8746999595262936</c:v>
                </c:pt>
                <c:pt idx="138">
                  <c:v>1.8832998955060853</c:v>
                </c:pt>
                <c:pt idx="139">
                  <c:v>1.8919005574649317</c:v>
                </c:pt>
                <c:pt idx="140">
                  <c:v>1.900501945464117</c:v>
                </c:pt>
                <c:pt idx="141">
                  <c:v>1.9091040595649478</c:v>
                </c:pt>
                <c:pt idx="142">
                  <c:v>1.9177068998287083</c:v>
                </c:pt>
                <c:pt idx="143">
                  <c:v>1.9263104663167052</c:v>
                </c:pt>
                <c:pt idx="144">
                  <c:v>1.9349147590902227</c:v>
                </c:pt>
                <c:pt idx="145">
                  <c:v>1.9435197782105895</c:v>
                </c:pt>
                <c:pt idx="146">
                  <c:v>1.9521255237391122</c:v>
                </c:pt>
                <c:pt idx="147">
                  <c:v>1.9607319957371194</c:v>
                </c:pt>
                <c:pt idx="148">
                  <c:v>1.96933919426594</c:v>
                </c:pt>
                <c:pt idx="149">
                  <c:v>1.9779471193869025</c:v>
                </c:pt>
                <c:pt idx="150">
                  <c:v>1.9855640858158052</c:v>
                </c:pt>
                <c:pt idx="151">
                  <c:v>1.9931816211733899</c:v>
                </c:pt>
                <c:pt idx="152">
                  <c:v>2.0007997255021337</c:v>
                </c:pt>
                <c:pt idx="153">
                  <c:v>2.0084183988445359</c:v>
                </c:pt>
                <c:pt idx="154">
                  <c:v>2.0160376412430958</c:v>
                </c:pt>
                <c:pt idx="155">
                  <c:v>2.0236574527403128</c:v>
                </c:pt>
                <c:pt idx="156">
                  <c:v>2.0312778333787085</c:v>
                </c:pt>
                <c:pt idx="157">
                  <c:v>2.0388987832007821</c:v>
                </c:pt>
                <c:pt idx="158">
                  <c:v>2.0465203022490552</c:v>
                </c:pt>
                <c:pt idx="159">
                  <c:v>2.0541423905660494</c:v>
                </c:pt>
                <c:pt idx="160">
                  <c:v>2.061765048194264</c:v>
                </c:pt>
                <c:pt idx="161">
                  <c:v>2.0693882751762427</c:v>
                </c:pt>
                <c:pt idx="162">
                  <c:v>2.0770120715545071</c:v>
                </c:pt>
                <c:pt idx="163">
                  <c:v>2.0846364373715787</c:v>
                </c:pt>
                <c:pt idx="164">
                  <c:v>2.0922613726700012</c:v>
                </c:pt>
                <c:pt idx="165">
                  <c:v>2.0998868774922963</c:v>
                </c:pt>
                <c:pt idx="166">
                  <c:v>2.1075129518810076</c:v>
                </c:pt>
                <c:pt idx="167">
                  <c:v>2.1151395958786789</c:v>
                </c:pt>
                <c:pt idx="168">
                  <c:v>2.1227668095278762</c:v>
                </c:pt>
                <c:pt idx="169">
                  <c:v>2.130394592871121</c:v>
                </c:pt>
                <c:pt idx="170">
                  <c:v>2.1380229459509792</c:v>
                </c:pt>
                <c:pt idx="171">
                  <c:v>2.1456518688099946</c:v>
                </c:pt>
                <c:pt idx="172">
                  <c:v>2.1532813614907331</c:v>
                </c:pt>
                <c:pt idx="173">
                  <c:v>2.1609114240357608</c:v>
                </c:pt>
                <c:pt idx="174">
                  <c:v>2.1685420564876212</c:v>
                </c:pt>
                <c:pt idx="175">
                  <c:v>2.1761732588889027</c:v>
                </c:pt>
                <c:pt idx="176">
                  <c:v>2.1838050312821711</c:v>
                </c:pt>
                <c:pt idx="177">
                  <c:v>2.1914373737099924</c:v>
                </c:pt>
                <c:pt idx="178">
                  <c:v>2.1990702862149547</c:v>
                </c:pt>
                <c:pt idx="179">
                  <c:v>2.206703768839624</c:v>
                </c:pt>
                <c:pt idx="180">
                  <c:v>2.2143378216266107</c:v>
                </c:pt>
                <c:pt idx="181">
                  <c:v>2.2219724446184808</c:v>
                </c:pt>
                <c:pt idx="182">
                  <c:v>2.2296076378578222</c:v>
                </c:pt>
                <c:pt idx="183">
                  <c:v>2.2372434013872233</c:v>
                </c:pt>
                <c:pt idx="184">
                  <c:v>2.2448797352492944</c:v>
                </c:pt>
                <c:pt idx="185">
                  <c:v>2.2525166394866458</c:v>
                </c:pt>
                <c:pt idx="186">
                  <c:v>2.2601541141418657</c:v>
                </c:pt>
                <c:pt idx="187">
                  <c:v>2.2677921592575423</c:v>
                </c:pt>
                <c:pt idx="188">
                  <c:v>2.2754307748763081</c:v>
                </c:pt>
                <c:pt idx="189">
                  <c:v>2.2830699610407734</c:v>
                </c:pt>
                <c:pt idx="190">
                  <c:v>2.2907097177935487</c:v>
                </c:pt>
                <c:pt idx="191">
                  <c:v>2.2983500451772443</c:v>
                </c:pt>
                <c:pt idx="192">
                  <c:v>2.3059909432344927</c:v>
                </c:pt>
                <c:pt idx="193">
                  <c:v>2.3136324120079266</c:v>
                </c:pt>
                <c:pt idx="194">
                  <c:v>2.3212744515401562</c:v>
                </c:pt>
                <c:pt idx="195">
                  <c:v>2.3289170618738142</c:v>
                </c:pt>
                <c:pt idx="196">
                  <c:v>2.3365602430515553</c:v>
                </c:pt>
                <c:pt idx="197">
                  <c:v>2.3442039951159899</c:v>
                </c:pt>
                <c:pt idx="198">
                  <c:v>2.3518483181097727</c:v>
                </c:pt>
                <c:pt idx="199">
                  <c:v>2.3594932120755585</c:v>
                </c:pt>
                <c:pt idx="200">
                  <c:v>2.3671386770559799</c:v>
                </c:pt>
                <c:pt idx="201">
                  <c:v>2.3747847130936917</c:v>
                </c:pt>
                <c:pt idx="202">
                  <c:v>2.3824313202313485</c:v>
                </c:pt>
                <c:pt idx="203">
                  <c:v>2.3900784985116053</c:v>
                </c:pt>
                <c:pt idx="204">
                  <c:v>2.3977262479771166</c:v>
                </c:pt>
                <c:pt idx="205">
                  <c:v>2.4053745686705597</c:v>
                </c:pt>
                <c:pt idx="206">
                  <c:v>2.4130234606345891</c:v>
                </c:pt>
                <c:pt idx="207">
                  <c:v>2.4206729239118818</c:v>
                </c:pt>
                <c:pt idx="208">
                  <c:v>2.4283229585450927</c:v>
                </c:pt>
                <c:pt idx="209">
                  <c:v>2.4359735645769209</c:v>
                </c:pt>
                <c:pt idx="210">
                  <c:v>2.4436247420500434</c:v>
                </c:pt>
                <c:pt idx="211">
                  <c:v>2.451276491007115</c:v>
                </c:pt>
                <c:pt idx="212">
                  <c:v>2.458928811490857</c:v>
                </c:pt>
                <c:pt idx="213">
                  <c:v>2.4665817035439463</c:v>
                </c:pt>
                <c:pt idx="214">
                  <c:v>2.4742351672090601</c:v>
                </c:pt>
                <c:pt idx="215">
                  <c:v>2.4818892025288974</c:v>
                </c:pt>
                <c:pt idx="216">
                  <c:v>2.4895438095461575</c:v>
                </c:pt>
                <c:pt idx="217">
                  <c:v>2.4971989883035617</c:v>
                </c:pt>
                <c:pt idx="218">
                  <c:v>2.504854738843787</c:v>
                </c:pt>
                <c:pt idx="219">
                  <c:v>2.5125110612095547</c:v>
                </c:pt>
                <c:pt idx="220">
                  <c:v>2.5201679554435863</c:v>
                </c:pt>
                <c:pt idx="221">
                  <c:v>2.5278254215885809</c:v>
                </c:pt>
                <c:pt idx="222">
                  <c:v>2.53548345968726</c:v>
                </c:pt>
                <c:pt idx="223">
                  <c:v>2.5431420697823448</c:v>
                </c:pt>
                <c:pt idx="224">
                  <c:v>2.5508012519165568</c:v>
                </c:pt>
                <c:pt idx="225">
                  <c:v>2.5584610061326174</c:v>
                </c:pt>
                <c:pt idx="226">
                  <c:v>2.5661213324732701</c:v>
                </c:pt>
                <c:pt idx="227">
                  <c:v>2.5737822309812364</c:v>
                </c:pt>
                <c:pt idx="228">
                  <c:v>2.5814437016992597</c:v>
                </c:pt>
                <c:pt idx="229">
                  <c:v>2.5891057446700838</c:v>
                </c:pt>
                <c:pt idx="230">
                  <c:v>2.5967683599364522</c:v>
                </c:pt>
                <c:pt idx="231">
                  <c:v>2.6044315475410862</c:v>
                </c:pt>
                <c:pt idx="232">
                  <c:v>2.6120953075267739</c:v>
                </c:pt>
                <c:pt idx="233">
                  <c:v>2.6197596399362366</c:v>
                </c:pt>
                <c:pt idx="234">
                  <c:v>2.6274245448122402</c:v>
                </c:pt>
                <c:pt idx="235">
                  <c:v>2.6350900221975504</c:v>
                </c:pt>
                <c:pt idx="236">
                  <c:v>2.6427560721349108</c:v>
                </c:pt>
                <c:pt idx="237">
                  <c:v>2.6504226946671094</c:v>
                </c:pt>
                <c:pt idx="238">
                  <c:v>2.6580898898368899</c:v>
                </c:pt>
                <c:pt idx="239">
                  <c:v>2.6657576576870401</c:v>
                </c:pt>
                <c:pt idx="240">
                  <c:v>2.6734259982603481</c:v>
                </c:pt>
                <c:pt idx="241">
                  <c:v>2.6810949115995575</c:v>
                </c:pt>
                <c:pt idx="242">
                  <c:v>2.6887643977474784</c:v>
                </c:pt>
                <c:pt idx="243">
                  <c:v>2.6964344567468768</c:v>
                </c:pt>
                <c:pt idx="244">
                  <c:v>2.7041050886405626</c:v>
                </c:pt>
                <c:pt idx="245">
                  <c:v>2.7117762934713019</c:v>
                </c:pt>
                <c:pt idx="246">
                  <c:v>2.7194480712819047</c:v>
                </c:pt>
                <c:pt idx="247">
                  <c:v>2.727120422115159</c:v>
                </c:pt>
                <c:pt idx="248">
                  <c:v>2.7347933460138751</c:v>
                </c:pt>
                <c:pt idx="249">
                  <c:v>2.742466843020841</c:v>
                </c:pt>
                <c:pt idx="250">
                  <c:v>2.7501409131788668</c:v>
                </c:pt>
                <c:pt idx="251">
                  <c:v>2.7578155565307849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00-408D-8404-07586C021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66727"/>
        <c:axId val="106867055"/>
      </c:lineChart>
      <c:lineChart>
        <c:grouping val="standard"/>
        <c:varyColors val="0"/>
        <c:ser>
          <c:idx val="0"/>
          <c:order val="0"/>
          <c:tx>
            <c:strRef>
              <c:f>'LTN Carregamento'!$D$2</c:f>
              <c:strCache>
                <c:ptCount val="1"/>
                <c:pt idx="0">
                  <c:v>Tx Compra</c:v>
                </c:pt>
              </c:strCache>
            </c:strRef>
          </c:tx>
          <c:spPr>
            <a:ln w="3810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'LTN Carregamento'!$B$3:$B$988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  <c:pt idx="251">
                  <c:v>44200</c:v>
                </c:pt>
              </c:numCache>
            </c:numRef>
          </c:cat>
          <c:val>
            <c:numRef>
              <c:f>'LTN Carregamento'!$D$3:$D$988</c:f>
              <c:numCache>
                <c:formatCode>#,##0.0000</c:formatCode>
                <c:ptCount val="986"/>
                <c:pt idx="0">
                  <c:v>5.2725999999999997</c:v>
                </c:pt>
                <c:pt idx="1">
                  <c:v>5.2725999999999997</c:v>
                </c:pt>
                <c:pt idx="2">
                  <c:v>5.2725999999999997</c:v>
                </c:pt>
                <c:pt idx="3">
                  <c:v>5.2725999999999997</c:v>
                </c:pt>
                <c:pt idx="4">
                  <c:v>5.2725999999999997</c:v>
                </c:pt>
                <c:pt idx="5">
                  <c:v>5.2725999999999997</c:v>
                </c:pt>
                <c:pt idx="6">
                  <c:v>5.2725999999999997</c:v>
                </c:pt>
                <c:pt idx="7">
                  <c:v>5.2725999999999997</c:v>
                </c:pt>
                <c:pt idx="8">
                  <c:v>5.2725999999999997</c:v>
                </c:pt>
                <c:pt idx="9">
                  <c:v>5.2725999999999997</c:v>
                </c:pt>
                <c:pt idx="10">
                  <c:v>5.2725999999999997</c:v>
                </c:pt>
                <c:pt idx="11">
                  <c:v>5.2725999999999997</c:v>
                </c:pt>
                <c:pt idx="12">
                  <c:v>5.2725999999999997</c:v>
                </c:pt>
                <c:pt idx="13">
                  <c:v>5.2725999999999997</c:v>
                </c:pt>
                <c:pt idx="14">
                  <c:v>5.2725999999999997</c:v>
                </c:pt>
                <c:pt idx="15">
                  <c:v>5.2725999999999997</c:v>
                </c:pt>
                <c:pt idx="16">
                  <c:v>5.2725999999999997</c:v>
                </c:pt>
                <c:pt idx="17">
                  <c:v>5.2725999999999997</c:v>
                </c:pt>
                <c:pt idx="18">
                  <c:v>5.2725999999999997</c:v>
                </c:pt>
                <c:pt idx="19">
                  <c:v>5.2725999999999997</c:v>
                </c:pt>
                <c:pt idx="20">
                  <c:v>5.2725999999999997</c:v>
                </c:pt>
                <c:pt idx="21">
                  <c:v>5.2725999999999997</c:v>
                </c:pt>
                <c:pt idx="22">
                  <c:v>5.2725999999999997</c:v>
                </c:pt>
                <c:pt idx="23">
                  <c:v>5.2725999999999997</c:v>
                </c:pt>
                <c:pt idx="24">
                  <c:v>5.2725999999999997</c:v>
                </c:pt>
                <c:pt idx="25">
                  <c:v>5.2725999999999997</c:v>
                </c:pt>
                <c:pt idx="26">
                  <c:v>5.2725999999999997</c:v>
                </c:pt>
                <c:pt idx="27">
                  <c:v>5.2725999999999997</c:v>
                </c:pt>
                <c:pt idx="28">
                  <c:v>5.2725999999999997</c:v>
                </c:pt>
                <c:pt idx="29">
                  <c:v>5.2725999999999997</c:v>
                </c:pt>
                <c:pt idx="30">
                  <c:v>5.2725999999999997</c:v>
                </c:pt>
                <c:pt idx="31">
                  <c:v>5.2725999999999997</c:v>
                </c:pt>
                <c:pt idx="32">
                  <c:v>5.2725999999999997</c:v>
                </c:pt>
                <c:pt idx="33">
                  <c:v>5.2725999999999997</c:v>
                </c:pt>
                <c:pt idx="34">
                  <c:v>5.2725999999999997</c:v>
                </c:pt>
                <c:pt idx="35">
                  <c:v>5.2725999999999997</c:v>
                </c:pt>
                <c:pt idx="36">
                  <c:v>5.2725999999999997</c:v>
                </c:pt>
                <c:pt idx="37">
                  <c:v>5.2725999999999997</c:v>
                </c:pt>
                <c:pt idx="38">
                  <c:v>5.2725999999999997</c:v>
                </c:pt>
                <c:pt idx="39">
                  <c:v>5.2725999999999997</c:v>
                </c:pt>
                <c:pt idx="40">
                  <c:v>5.2725999999999997</c:v>
                </c:pt>
                <c:pt idx="41">
                  <c:v>5.2725999999999997</c:v>
                </c:pt>
                <c:pt idx="42">
                  <c:v>5.2725999999999997</c:v>
                </c:pt>
                <c:pt idx="43">
                  <c:v>5.2725999999999997</c:v>
                </c:pt>
                <c:pt idx="44">
                  <c:v>5.2725999999999997</c:v>
                </c:pt>
                <c:pt idx="45">
                  <c:v>5.2725999999999997</c:v>
                </c:pt>
                <c:pt idx="46">
                  <c:v>5.2725999999999997</c:v>
                </c:pt>
                <c:pt idx="47">
                  <c:v>5.2725999999999997</c:v>
                </c:pt>
                <c:pt idx="48">
                  <c:v>5.2725999999999997</c:v>
                </c:pt>
                <c:pt idx="49">
                  <c:v>5.2725999999999997</c:v>
                </c:pt>
                <c:pt idx="50">
                  <c:v>5.2725999999999997</c:v>
                </c:pt>
                <c:pt idx="51">
                  <c:v>5.2725999999999997</c:v>
                </c:pt>
                <c:pt idx="52">
                  <c:v>5.2725999999999997</c:v>
                </c:pt>
                <c:pt idx="53">
                  <c:v>5.2725999999999997</c:v>
                </c:pt>
                <c:pt idx="54">
                  <c:v>5.2725999999999997</c:v>
                </c:pt>
                <c:pt idx="55">
                  <c:v>5.2725999999999997</c:v>
                </c:pt>
                <c:pt idx="56">
                  <c:v>5.2725999999999997</c:v>
                </c:pt>
                <c:pt idx="57">
                  <c:v>5.2725999999999997</c:v>
                </c:pt>
                <c:pt idx="58">
                  <c:v>5.2725999999999997</c:v>
                </c:pt>
                <c:pt idx="59">
                  <c:v>5.2725999999999997</c:v>
                </c:pt>
                <c:pt idx="60">
                  <c:v>5.2725999999999997</c:v>
                </c:pt>
                <c:pt idx="61">
                  <c:v>5.2725999999999997</c:v>
                </c:pt>
                <c:pt idx="62">
                  <c:v>5.2725999999999997</c:v>
                </c:pt>
                <c:pt idx="63">
                  <c:v>5.2725999999999997</c:v>
                </c:pt>
                <c:pt idx="64">
                  <c:v>5.2725999999999997</c:v>
                </c:pt>
                <c:pt idx="65">
                  <c:v>5.2725999999999997</c:v>
                </c:pt>
                <c:pt idx="66">
                  <c:v>5.2725999999999997</c:v>
                </c:pt>
                <c:pt idx="67">
                  <c:v>5.2725999999999997</c:v>
                </c:pt>
                <c:pt idx="68">
                  <c:v>5.2725999999999997</c:v>
                </c:pt>
                <c:pt idx="69">
                  <c:v>5.2725999999999997</c:v>
                </c:pt>
                <c:pt idx="70">
                  <c:v>5.2725999999999997</c:v>
                </c:pt>
                <c:pt idx="71">
                  <c:v>5.2725999999999997</c:v>
                </c:pt>
                <c:pt idx="72">
                  <c:v>5.2725999999999997</c:v>
                </c:pt>
                <c:pt idx="73">
                  <c:v>5.2725999999999997</c:v>
                </c:pt>
                <c:pt idx="74">
                  <c:v>5.2725999999999997</c:v>
                </c:pt>
                <c:pt idx="75">
                  <c:v>5.2725999999999997</c:v>
                </c:pt>
                <c:pt idx="76">
                  <c:v>5.2725999999999997</c:v>
                </c:pt>
                <c:pt idx="77">
                  <c:v>5.2725999999999997</c:v>
                </c:pt>
                <c:pt idx="78">
                  <c:v>5.2725999999999997</c:v>
                </c:pt>
                <c:pt idx="79">
                  <c:v>5.2725999999999997</c:v>
                </c:pt>
                <c:pt idx="80">
                  <c:v>5.2725999999999997</c:v>
                </c:pt>
                <c:pt idx="81">
                  <c:v>5.2725999999999997</c:v>
                </c:pt>
                <c:pt idx="82">
                  <c:v>5.2725999999999997</c:v>
                </c:pt>
                <c:pt idx="83">
                  <c:v>5.2725999999999997</c:v>
                </c:pt>
                <c:pt idx="84">
                  <c:v>5.2725999999999997</c:v>
                </c:pt>
                <c:pt idx="85">
                  <c:v>5.2725999999999997</c:v>
                </c:pt>
                <c:pt idx="86">
                  <c:v>5.2725999999999997</c:v>
                </c:pt>
                <c:pt idx="87">
                  <c:v>5.2725999999999997</c:v>
                </c:pt>
                <c:pt idx="88">
                  <c:v>5.2725999999999997</c:v>
                </c:pt>
                <c:pt idx="89">
                  <c:v>5.2725999999999997</c:v>
                </c:pt>
                <c:pt idx="90">
                  <c:v>5.2725999999999997</c:v>
                </c:pt>
                <c:pt idx="91">
                  <c:v>5.2725999999999997</c:v>
                </c:pt>
                <c:pt idx="92">
                  <c:v>5.2725999999999997</c:v>
                </c:pt>
                <c:pt idx="93">
                  <c:v>5.2725999999999997</c:v>
                </c:pt>
                <c:pt idx="94">
                  <c:v>5.2725999999999997</c:v>
                </c:pt>
                <c:pt idx="95">
                  <c:v>5.2725999999999997</c:v>
                </c:pt>
                <c:pt idx="96">
                  <c:v>5.2725999999999997</c:v>
                </c:pt>
                <c:pt idx="97">
                  <c:v>5.2725999999999997</c:v>
                </c:pt>
                <c:pt idx="98">
                  <c:v>5.2725999999999997</c:v>
                </c:pt>
                <c:pt idx="99">
                  <c:v>5.2725999999999997</c:v>
                </c:pt>
                <c:pt idx="100">
                  <c:v>5.2725999999999997</c:v>
                </c:pt>
                <c:pt idx="101">
                  <c:v>5.2725999999999997</c:v>
                </c:pt>
                <c:pt idx="102">
                  <c:v>5.2725999999999997</c:v>
                </c:pt>
                <c:pt idx="103">
                  <c:v>5.2725999999999997</c:v>
                </c:pt>
                <c:pt idx="104">
                  <c:v>5.2725999999999997</c:v>
                </c:pt>
                <c:pt idx="105">
                  <c:v>5.2725999999999997</c:v>
                </c:pt>
                <c:pt idx="106">
                  <c:v>5.2725999999999997</c:v>
                </c:pt>
                <c:pt idx="107">
                  <c:v>5.2725999999999997</c:v>
                </c:pt>
                <c:pt idx="108">
                  <c:v>5.2725999999999997</c:v>
                </c:pt>
                <c:pt idx="109">
                  <c:v>5.2725999999999997</c:v>
                </c:pt>
                <c:pt idx="110">
                  <c:v>5.2725999999999997</c:v>
                </c:pt>
                <c:pt idx="111">
                  <c:v>5.2725999999999997</c:v>
                </c:pt>
                <c:pt idx="112">
                  <c:v>5.2725999999999997</c:v>
                </c:pt>
                <c:pt idx="113">
                  <c:v>5.2725999999999997</c:v>
                </c:pt>
                <c:pt idx="114">
                  <c:v>5.2725999999999997</c:v>
                </c:pt>
                <c:pt idx="115">
                  <c:v>5.2725999999999997</c:v>
                </c:pt>
                <c:pt idx="116">
                  <c:v>5.2725999999999997</c:v>
                </c:pt>
                <c:pt idx="117">
                  <c:v>5.2725999999999997</c:v>
                </c:pt>
                <c:pt idx="118">
                  <c:v>5.2725999999999997</c:v>
                </c:pt>
                <c:pt idx="119">
                  <c:v>5.2725999999999997</c:v>
                </c:pt>
                <c:pt idx="120">
                  <c:v>5.2725999999999997</c:v>
                </c:pt>
                <c:pt idx="121">
                  <c:v>5.2725999999999997</c:v>
                </c:pt>
                <c:pt idx="122">
                  <c:v>5.2725999999999997</c:v>
                </c:pt>
                <c:pt idx="123">
                  <c:v>5.2725999999999997</c:v>
                </c:pt>
                <c:pt idx="124">
                  <c:v>5.2725999999999997</c:v>
                </c:pt>
                <c:pt idx="125">
                  <c:v>5.2725999999999997</c:v>
                </c:pt>
                <c:pt idx="126">
                  <c:v>5.2725999999999997</c:v>
                </c:pt>
                <c:pt idx="127">
                  <c:v>5.2725999999999997</c:v>
                </c:pt>
                <c:pt idx="128">
                  <c:v>5.2725999999999997</c:v>
                </c:pt>
                <c:pt idx="129">
                  <c:v>5.2725999999999997</c:v>
                </c:pt>
                <c:pt idx="130">
                  <c:v>5.2725999999999997</c:v>
                </c:pt>
                <c:pt idx="131">
                  <c:v>5.2725999999999997</c:v>
                </c:pt>
                <c:pt idx="132">
                  <c:v>5.2725999999999997</c:v>
                </c:pt>
                <c:pt idx="133">
                  <c:v>5.2725999999999997</c:v>
                </c:pt>
                <c:pt idx="134">
                  <c:v>5.2725999999999997</c:v>
                </c:pt>
                <c:pt idx="135">
                  <c:v>5.2725999999999997</c:v>
                </c:pt>
                <c:pt idx="136">
                  <c:v>5.2725999999999997</c:v>
                </c:pt>
                <c:pt idx="137">
                  <c:v>5.2725999999999997</c:v>
                </c:pt>
                <c:pt idx="138">
                  <c:v>5.2725999999999997</c:v>
                </c:pt>
                <c:pt idx="139">
                  <c:v>5.2725999999999997</c:v>
                </c:pt>
                <c:pt idx="140">
                  <c:v>5.2725999999999997</c:v>
                </c:pt>
                <c:pt idx="141">
                  <c:v>5.2725999999999997</c:v>
                </c:pt>
                <c:pt idx="142">
                  <c:v>5.2725999999999997</c:v>
                </c:pt>
                <c:pt idx="143">
                  <c:v>5.2725999999999997</c:v>
                </c:pt>
                <c:pt idx="144">
                  <c:v>5.2725999999999997</c:v>
                </c:pt>
                <c:pt idx="145">
                  <c:v>5.2725999999999997</c:v>
                </c:pt>
                <c:pt idx="146">
                  <c:v>5.2725999999999997</c:v>
                </c:pt>
                <c:pt idx="147">
                  <c:v>5.2725999999999997</c:v>
                </c:pt>
                <c:pt idx="148">
                  <c:v>5.2725999999999997</c:v>
                </c:pt>
                <c:pt idx="149">
                  <c:v>5.2725999999999997</c:v>
                </c:pt>
                <c:pt idx="150">
                  <c:v>5.2725999999999997</c:v>
                </c:pt>
                <c:pt idx="151">
                  <c:v>5.2725999999999997</c:v>
                </c:pt>
                <c:pt idx="152">
                  <c:v>5.2725999999999997</c:v>
                </c:pt>
                <c:pt idx="153">
                  <c:v>5.2725999999999997</c:v>
                </c:pt>
                <c:pt idx="154">
                  <c:v>5.2725999999999997</c:v>
                </c:pt>
                <c:pt idx="155">
                  <c:v>5.2725999999999997</c:v>
                </c:pt>
                <c:pt idx="156">
                  <c:v>5.2725999999999997</c:v>
                </c:pt>
                <c:pt idx="157">
                  <c:v>5.2725999999999997</c:v>
                </c:pt>
                <c:pt idx="158">
                  <c:v>5.2725999999999997</c:v>
                </c:pt>
                <c:pt idx="159">
                  <c:v>5.2725999999999997</c:v>
                </c:pt>
                <c:pt idx="160">
                  <c:v>5.2725999999999997</c:v>
                </c:pt>
                <c:pt idx="161">
                  <c:v>5.2725999999999997</c:v>
                </c:pt>
                <c:pt idx="162">
                  <c:v>5.2725999999999997</c:v>
                </c:pt>
                <c:pt idx="163">
                  <c:v>5.2725999999999997</c:v>
                </c:pt>
                <c:pt idx="164">
                  <c:v>5.2725999999999997</c:v>
                </c:pt>
                <c:pt idx="165">
                  <c:v>5.2725999999999997</c:v>
                </c:pt>
                <c:pt idx="166">
                  <c:v>5.2725999999999997</c:v>
                </c:pt>
                <c:pt idx="167">
                  <c:v>5.2725999999999997</c:v>
                </c:pt>
                <c:pt idx="168">
                  <c:v>5.2725999999999997</c:v>
                </c:pt>
                <c:pt idx="169">
                  <c:v>5.2725999999999997</c:v>
                </c:pt>
                <c:pt idx="170">
                  <c:v>5.2725999999999997</c:v>
                </c:pt>
                <c:pt idx="171">
                  <c:v>5.2725999999999997</c:v>
                </c:pt>
                <c:pt idx="172">
                  <c:v>5.2725999999999997</c:v>
                </c:pt>
                <c:pt idx="173">
                  <c:v>5.2725999999999997</c:v>
                </c:pt>
                <c:pt idx="174">
                  <c:v>5.2725999999999997</c:v>
                </c:pt>
                <c:pt idx="175">
                  <c:v>5.2725999999999997</c:v>
                </c:pt>
                <c:pt idx="176">
                  <c:v>5.2725999999999997</c:v>
                </c:pt>
                <c:pt idx="177">
                  <c:v>5.2725999999999997</c:v>
                </c:pt>
                <c:pt idx="178">
                  <c:v>5.2725999999999997</c:v>
                </c:pt>
                <c:pt idx="179">
                  <c:v>5.2725999999999997</c:v>
                </c:pt>
                <c:pt idx="180">
                  <c:v>5.2725999999999997</c:v>
                </c:pt>
                <c:pt idx="181">
                  <c:v>5.2725999999999997</c:v>
                </c:pt>
                <c:pt idx="182">
                  <c:v>5.2725999999999997</c:v>
                </c:pt>
                <c:pt idx="183">
                  <c:v>5.2725999999999997</c:v>
                </c:pt>
                <c:pt idx="184">
                  <c:v>5.2725999999999997</c:v>
                </c:pt>
                <c:pt idx="185">
                  <c:v>5.2725999999999997</c:v>
                </c:pt>
                <c:pt idx="186">
                  <c:v>5.2725999999999997</c:v>
                </c:pt>
                <c:pt idx="187">
                  <c:v>5.2725999999999997</c:v>
                </c:pt>
                <c:pt idx="188">
                  <c:v>5.2725999999999997</c:v>
                </c:pt>
                <c:pt idx="189">
                  <c:v>5.2725999999999997</c:v>
                </c:pt>
                <c:pt idx="190">
                  <c:v>5.2725999999999997</c:v>
                </c:pt>
                <c:pt idx="191">
                  <c:v>5.2725999999999997</c:v>
                </c:pt>
                <c:pt idx="192">
                  <c:v>5.2725999999999997</c:v>
                </c:pt>
                <c:pt idx="193">
                  <c:v>5.2725999999999997</c:v>
                </c:pt>
                <c:pt idx="194">
                  <c:v>5.2725999999999997</c:v>
                </c:pt>
                <c:pt idx="195">
                  <c:v>5.2725999999999997</c:v>
                </c:pt>
                <c:pt idx="196">
                  <c:v>5.2725999999999997</c:v>
                </c:pt>
                <c:pt idx="197">
                  <c:v>5.2725999999999997</c:v>
                </c:pt>
                <c:pt idx="198">
                  <c:v>5.2725999999999997</c:v>
                </c:pt>
                <c:pt idx="199">
                  <c:v>5.2725999999999997</c:v>
                </c:pt>
                <c:pt idx="200">
                  <c:v>5.2725999999999997</c:v>
                </c:pt>
                <c:pt idx="201">
                  <c:v>5.2725999999999997</c:v>
                </c:pt>
                <c:pt idx="202">
                  <c:v>5.2725999999999997</c:v>
                </c:pt>
                <c:pt idx="203">
                  <c:v>5.2725999999999997</c:v>
                </c:pt>
                <c:pt idx="204">
                  <c:v>5.2725999999999997</c:v>
                </c:pt>
                <c:pt idx="205">
                  <c:v>5.2725999999999997</c:v>
                </c:pt>
                <c:pt idx="206">
                  <c:v>5.2725999999999997</c:v>
                </c:pt>
                <c:pt idx="207">
                  <c:v>5.2725999999999997</c:v>
                </c:pt>
                <c:pt idx="208">
                  <c:v>5.2725999999999997</c:v>
                </c:pt>
                <c:pt idx="209">
                  <c:v>5.2725999999999997</c:v>
                </c:pt>
                <c:pt idx="210">
                  <c:v>5.2725999999999997</c:v>
                </c:pt>
                <c:pt idx="211">
                  <c:v>5.2725999999999997</c:v>
                </c:pt>
                <c:pt idx="212">
                  <c:v>5.2725999999999997</c:v>
                </c:pt>
                <c:pt idx="213">
                  <c:v>5.2725999999999997</c:v>
                </c:pt>
                <c:pt idx="214">
                  <c:v>5.2725999999999997</c:v>
                </c:pt>
                <c:pt idx="215">
                  <c:v>5.2725999999999997</c:v>
                </c:pt>
                <c:pt idx="216">
                  <c:v>5.2725999999999997</c:v>
                </c:pt>
                <c:pt idx="217">
                  <c:v>5.2725999999999997</c:v>
                </c:pt>
                <c:pt idx="218">
                  <c:v>5.2725999999999997</c:v>
                </c:pt>
                <c:pt idx="219">
                  <c:v>5.2725999999999997</c:v>
                </c:pt>
                <c:pt idx="220">
                  <c:v>5.2725999999999997</c:v>
                </c:pt>
                <c:pt idx="221">
                  <c:v>5.2725999999999997</c:v>
                </c:pt>
                <c:pt idx="222">
                  <c:v>5.2725999999999997</c:v>
                </c:pt>
                <c:pt idx="223">
                  <c:v>5.2725999999999997</c:v>
                </c:pt>
                <c:pt idx="224">
                  <c:v>5.2725999999999997</c:v>
                </c:pt>
                <c:pt idx="225">
                  <c:v>5.2725999999999997</c:v>
                </c:pt>
                <c:pt idx="226">
                  <c:v>5.2725999999999997</c:v>
                </c:pt>
                <c:pt idx="227">
                  <c:v>5.2725999999999997</c:v>
                </c:pt>
                <c:pt idx="228">
                  <c:v>5.2725999999999997</c:v>
                </c:pt>
                <c:pt idx="229">
                  <c:v>5.2725999999999997</c:v>
                </c:pt>
                <c:pt idx="230">
                  <c:v>5.2725999999999997</c:v>
                </c:pt>
                <c:pt idx="231">
                  <c:v>5.2725999999999997</c:v>
                </c:pt>
                <c:pt idx="232">
                  <c:v>5.2725999999999997</c:v>
                </c:pt>
                <c:pt idx="233">
                  <c:v>5.2725999999999997</c:v>
                </c:pt>
                <c:pt idx="234">
                  <c:v>5.2725999999999997</c:v>
                </c:pt>
                <c:pt idx="235">
                  <c:v>5.2725999999999997</c:v>
                </c:pt>
                <c:pt idx="236">
                  <c:v>5.2725999999999997</c:v>
                </c:pt>
                <c:pt idx="237">
                  <c:v>5.2725999999999997</c:v>
                </c:pt>
                <c:pt idx="238">
                  <c:v>5.2725999999999997</c:v>
                </c:pt>
                <c:pt idx="239">
                  <c:v>5.2725999999999997</c:v>
                </c:pt>
                <c:pt idx="240">
                  <c:v>5.2725999999999997</c:v>
                </c:pt>
                <c:pt idx="241">
                  <c:v>5.2725999999999997</c:v>
                </c:pt>
                <c:pt idx="242">
                  <c:v>5.2725999999999997</c:v>
                </c:pt>
                <c:pt idx="243">
                  <c:v>5.2725999999999997</c:v>
                </c:pt>
                <c:pt idx="244">
                  <c:v>5.2725999999999997</c:v>
                </c:pt>
                <c:pt idx="245">
                  <c:v>5.2725999999999997</c:v>
                </c:pt>
                <c:pt idx="246">
                  <c:v>5.2725999999999997</c:v>
                </c:pt>
                <c:pt idx="247">
                  <c:v>5.2725999999999997</c:v>
                </c:pt>
                <c:pt idx="248">
                  <c:v>5.2725999999999997</c:v>
                </c:pt>
                <c:pt idx="249">
                  <c:v>5.2725999999999997</c:v>
                </c:pt>
                <c:pt idx="250">
                  <c:v>5.2725999999999997</c:v>
                </c:pt>
                <c:pt idx="251">
                  <c:v>5.2725999999999997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0-408D-8404-07586C0218A4}"/>
            </c:ext>
          </c:extLst>
        </c:ser>
        <c:ser>
          <c:idx val="1"/>
          <c:order val="1"/>
          <c:tx>
            <c:strRef>
              <c:f>'LTN Carregamento'!$I$2</c:f>
              <c:strCache>
                <c:ptCount val="1"/>
                <c:pt idx="0">
                  <c:v>Tx Mercado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'LTN Carregamento'!$B$3:$B$988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  <c:pt idx="251">
                  <c:v>44200</c:v>
                </c:pt>
              </c:numCache>
            </c:numRef>
          </c:cat>
          <c:val>
            <c:numRef>
              <c:f>'LTN Carregamento'!$I$3:$I$988</c:f>
              <c:numCache>
                <c:formatCode>#,##0.0000</c:formatCode>
                <c:ptCount val="986"/>
                <c:pt idx="0">
                  <c:v>5.2725999999999997</c:v>
                </c:pt>
                <c:pt idx="1">
                  <c:v>5.2925999999999993</c:v>
                </c:pt>
                <c:pt idx="2">
                  <c:v>5.3</c:v>
                </c:pt>
                <c:pt idx="3">
                  <c:v>5.24</c:v>
                </c:pt>
                <c:pt idx="4">
                  <c:v>5.17</c:v>
                </c:pt>
                <c:pt idx="5">
                  <c:v>5.141</c:v>
                </c:pt>
                <c:pt idx="6">
                  <c:v>5.1611000000000002</c:v>
                </c:pt>
                <c:pt idx="7">
                  <c:v>5.181</c:v>
                </c:pt>
                <c:pt idx="8">
                  <c:v>5.1138000000000003</c:v>
                </c:pt>
                <c:pt idx="9">
                  <c:v>5.0049999999999999</c:v>
                </c:pt>
                <c:pt idx="10">
                  <c:v>5.1050000000000004</c:v>
                </c:pt>
                <c:pt idx="11">
                  <c:v>5.085</c:v>
                </c:pt>
                <c:pt idx="12">
                  <c:v>5.0949999999999998</c:v>
                </c:pt>
                <c:pt idx="13">
                  <c:v>5.0256999999999996</c:v>
                </c:pt>
                <c:pt idx="14">
                  <c:v>4.9649999999999999</c:v>
                </c:pt>
                <c:pt idx="15">
                  <c:v>5.0049999999999999</c:v>
                </c:pt>
                <c:pt idx="16">
                  <c:v>5.0042</c:v>
                </c:pt>
                <c:pt idx="17">
                  <c:v>4.9349999999999996</c:v>
                </c:pt>
                <c:pt idx="18">
                  <c:v>4.9649999999999999</c:v>
                </c:pt>
                <c:pt idx="19">
                  <c:v>4.9550000000000001</c:v>
                </c:pt>
                <c:pt idx="20">
                  <c:v>4.9875999999999996</c:v>
                </c:pt>
                <c:pt idx="21">
                  <c:v>5.0199999999999996</c:v>
                </c:pt>
                <c:pt idx="22">
                  <c:v>4.9508999999999999</c:v>
                </c:pt>
                <c:pt idx="23">
                  <c:v>4.93</c:v>
                </c:pt>
                <c:pt idx="24">
                  <c:v>4.9088000000000003</c:v>
                </c:pt>
                <c:pt idx="25">
                  <c:v>5.0395000000000003</c:v>
                </c:pt>
                <c:pt idx="26">
                  <c:v>4.99</c:v>
                </c:pt>
                <c:pt idx="27">
                  <c:v>4.95</c:v>
                </c:pt>
                <c:pt idx="28">
                  <c:v>4.87</c:v>
                </c:pt>
                <c:pt idx="29">
                  <c:v>4.8105000000000002</c:v>
                </c:pt>
                <c:pt idx="30">
                  <c:v>4.8550000000000004</c:v>
                </c:pt>
                <c:pt idx="31">
                  <c:v>4.7572999999999999</c:v>
                </c:pt>
                <c:pt idx="32">
                  <c:v>4.74</c:v>
                </c:pt>
                <c:pt idx="33">
                  <c:v>4.74</c:v>
                </c:pt>
                <c:pt idx="34">
                  <c:v>4.6817000000000002</c:v>
                </c:pt>
                <c:pt idx="35">
                  <c:v>4.7050000000000001</c:v>
                </c:pt>
                <c:pt idx="36">
                  <c:v>4.7210000000000001</c:v>
                </c:pt>
                <c:pt idx="37">
                  <c:v>4.8025000000000002</c:v>
                </c:pt>
                <c:pt idx="38">
                  <c:v>4.6917999999999997</c:v>
                </c:pt>
                <c:pt idx="39">
                  <c:v>4.62</c:v>
                </c:pt>
                <c:pt idx="40">
                  <c:v>4.3925000000000001</c:v>
                </c:pt>
                <c:pt idx="41">
                  <c:v>4.2824</c:v>
                </c:pt>
                <c:pt idx="42">
                  <c:v>4.25</c:v>
                </c:pt>
                <c:pt idx="43">
                  <c:v>4.4400000000000004</c:v>
                </c:pt>
                <c:pt idx="44">
                  <c:v>4.43</c:v>
                </c:pt>
                <c:pt idx="45">
                  <c:v>4.6565000000000003</c:v>
                </c:pt>
                <c:pt idx="46">
                  <c:v>4.5484999999999998</c:v>
                </c:pt>
                <c:pt idx="47">
                  <c:v>5.0583999999999998</c:v>
                </c:pt>
                <c:pt idx="48">
                  <c:v>6.2084999999999999</c:v>
                </c:pt>
                <c:pt idx="49">
                  <c:v>5.3205</c:v>
                </c:pt>
                <c:pt idx="50">
                  <c:v>4.9264000000000001</c:v>
                </c:pt>
                <c:pt idx="51">
                  <c:v>4.4481000000000002</c:v>
                </c:pt>
                <c:pt idx="52">
                  <c:v>5.8045</c:v>
                </c:pt>
                <c:pt idx="53">
                  <c:v>5.7567000000000004</c:v>
                </c:pt>
                <c:pt idx="54">
                  <c:v>5.5986000000000002</c:v>
                </c:pt>
                <c:pt idx="55">
                  <c:v>5.58</c:v>
                </c:pt>
                <c:pt idx="56">
                  <c:v>4.9839000000000002</c:v>
                </c:pt>
                <c:pt idx="57">
                  <c:v>4.5141999999999998</c:v>
                </c:pt>
                <c:pt idx="58">
                  <c:v>4.4503000000000004</c:v>
                </c:pt>
                <c:pt idx="59">
                  <c:v>4.4074999999999998</c:v>
                </c:pt>
                <c:pt idx="60">
                  <c:v>4.2161</c:v>
                </c:pt>
                <c:pt idx="61">
                  <c:v>4.1031000000000004</c:v>
                </c:pt>
                <c:pt idx="62">
                  <c:v>4.2649999999999997</c:v>
                </c:pt>
                <c:pt idx="63">
                  <c:v>4.1066000000000003</c:v>
                </c:pt>
                <c:pt idx="64">
                  <c:v>4.1738999999999997</c:v>
                </c:pt>
                <c:pt idx="65">
                  <c:v>4.21</c:v>
                </c:pt>
                <c:pt idx="66">
                  <c:v>4.1128</c:v>
                </c:pt>
                <c:pt idx="67">
                  <c:v>4.0732999999999997</c:v>
                </c:pt>
                <c:pt idx="68">
                  <c:v>3.9264000000000001</c:v>
                </c:pt>
                <c:pt idx="69">
                  <c:v>3.8157000000000001</c:v>
                </c:pt>
                <c:pt idx="70">
                  <c:v>3.7549999999999999</c:v>
                </c:pt>
                <c:pt idx="71">
                  <c:v>3.7549999999999999</c:v>
                </c:pt>
                <c:pt idx="72">
                  <c:v>3.7309000000000001</c:v>
                </c:pt>
                <c:pt idx="73">
                  <c:v>3.7</c:v>
                </c:pt>
                <c:pt idx="74">
                  <c:v>3.4304999999999999</c:v>
                </c:pt>
                <c:pt idx="75">
                  <c:v>3.2509000000000001</c:v>
                </c:pt>
                <c:pt idx="76">
                  <c:v>3.4405000000000001</c:v>
                </c:pt>
                <c:pt idx="77">
                  <c:v>4.1784999999999997</c:v>
                </c:pt>
                <c:pt idx="78">
                  <c:v>4.2999000000000001</c:v>
                </c:pt>
                <c:pt idx="79">
                  <c:v>3.8073000000000001</c:v>
                </c:pt>
                <c:pt idx="80">
                  <c:v>3.7450000000000001</c:v>
                </c:pt>
                <c:pt idx="81">
                  <c:v>3.66</c:v>
                </c:pt>
                <c:pt idx="82">
                  <c:v>3.72</c:v>
                </c:pt>
                <c:pt idx="83">
                  <c:v>3.59</c:v>
                </c:pt>
                <c:pt idx="84">
                  <c:v>3.5888</c:v>
                </c:pt>
                <c:pt idx="85">
                  <c:v>3.3986999999999998</c:v>
                </c:pt>
                <c:pt idx="86">
                  <c:v>3.2985000000000002</c:v>
                </c:pt>
                <c:pt idx="87">
                  <c:v>3.3243</c:v>
                </c:pt>
                <c:pt idx="88">
                  <c:v>3.5499000000000001</c:v>
                </c:pt>
                <c:pt idx="89">
                  <c:v>3.6871</c:v>
                </c:pt>
                <c:pt idx="90">
                  <c:v>3.7048999999999999</c:v>
                </c:pt>
                <c:pt idx="91">
                  <c:v>3.5535999999999999</c:v>
                </c:pt>
                <c:pt idx="92">
                  <c:v>3.4630999999999998</c:v>
                </c:pt>
                <c:pt idx="93">
                  <c:v>3.4335</c:v>
                </c:pt>
                <c:pt idx="94">
                  <c:v>3.4628999999999999</c:v>
                </c:pt>
                <c:pt idx="95">
                  <c:v>3.4064999999999999</c:v>
                </c:pt>
                <c:pt idx="96">
                  <c:v>3.4866000000000001</c:v>
                </c:pt>
                <c:pt idx="97">
                  <c:v>3.2515000000000001</c:v>
                </c:pt>
                <c:pt idx="98">
                  <c:v>3.2961999999999998</c:v>
                </c:pt>
                <c:pt idx="99">
                  <c:v>3.28</c:v>
                </c:pt>
                <c:pt idx="100">
                  <c:v>3.2561</c:v>
                </c:pt>
                <c:pt idx="101">
                  <c:v>3.1932</c:v>
                </c:pt>
                <c:pt idx="102">
                  <c:v>3.2002000000000002</c:v>
                </c:pt>
                <c:pt idx="103">
                  <c:v>3.1198999999999999</c:v>
                </c:pt>
                <c:pt idx="104">
                  <c:v>3.06</c:v>
                </c:pt>
                <c:pt idx="105">
                  <c:v>3.0708000000000002</c:v>
                </c:pt>
                <c:pt idx="106">
                  <c:v>3.13</c:v>
                </c:pt>
                <c:pt idx="107">
                  <c:v>3.18</c:v>
                </c:pt>
                <c:pt idx="108">
                  <c:v>3.2</c:v>
                </c:pt>
                <c:pt idx="109">
                  <c:v>3.1461999999999999</c:v>
                </c:pt>
                <c:pt idx="110">
                  <c:v>3.1408</c:v>
                </c:pt>
                <c:pt idx="111">
                  <c:v>3.1187999999999998</c:v>
                </c:pt>
                <c:pt idx="112">
                  <c:v>3.1499000000000001</c:v>
                </c:pt>
                <c:pt idx="113">
                  <c:v>3.1150000000000002</c:v>
                </c:pt>
                <c:pt idx="114">
                  <c:v>3.1631</c:v>
                </c:pt>
                <c:pt idx="115">
                  <c:v>3.0687000000000002</c:v>
                </c:pt>
                <c:pt idx="116">
                  <c:v>3.0876000000000001</c:v>
                </c:pt>
                <c:pt idx="117">
                  <c:v>3.0642999999999998</c:v>
                </c:pt>
                <c:pt idx="118">
                  <c:v>3.1191</c:v>
                </c:pt>
                <c:pt idx="119">
                  <c:v>3.0196000000000001</c:v>
                </c:pt>
                <c:pt idx="120">
                  <c:v>3.02</c:v>
                </c:pt>
                <c:pt idx="121">
                  <c:v>2.9988000000000001</c:v>
                </c:pt>
                <c:pt idx="122">
                  <c:v>2.9622999999999999</c:v>
                </c:pt>
                <c:pt idx="123">
                  <c:v>2.9298000000000002</c:v>
                </c:pt>
                <c:pt idx="124">
                  <c:v>2.9557000000000002</c:v>
                </c:pt>
                <c:pt idx="125">
                  <c:v>2.927</c:v>
                </c:pt>
                <c:pt idx="126">
                  <c:v>2.9464000000000001</c:v>
                </c:pt>
                <c:pt idx="127">
                  <c:v>3.0030999999999999</c:v>
                </c:pt>
                <c:pt idx="128">
                  <c:v>3.1366999999999998</c:v>
                </c:pt>
                <c:pt idx="129">
                  <c:v>3.16</c:v>
                </c:pt>
                <c:pt idx="130">
                  <c:v>3.08</c:v>
                </c:pt>
                <c:pt idx="131">
                  <c:v>3.0939000000000001</c:v>
                </c:pt>
                <c:pt idx="132">
                  <c:v>3.0773999999999999</c:v>
                </c:pt>
                <c:pt idx="133">
                  <c:v>3.1185999999999998</c:v>
                </c:pt>
                <c:pt idx="134">
                  <c:v>3.0882000000000001</c:v>
                </c:pt>
                <c:pt idx="135">
                  <c:v>3.0186000000000002</c:v>
                </c:pt>
                <c:pt idx="136">
                  <c:v>2.9889999999999999</c:v>
                </c:pt>
                <c:pt idx="137">
                  <c:v>3.0718000000000001</c:v>
                </c:pt>
                <c:pt idx="138">
                  <c:v>3.0505</c:v>
                </c:pt>
                <c:pt idx="139">
                  <c:v>3.05</c:v>
                </c:pt>
                <c:pt idx="140">
                  <c:v>2.9098999999999999</c:v>
                </c:pt>
                <c:pt idx="141">
                  <c:v>2.8363999999999998</c:v>
                </c:pt>
                <c:pt idx="142">
                  <c:v>2.8371</c:v>
                </c:pt>
                <c:pt idx="143">
                  <c:v>2.8369</c:v>
                </c:pt>
                <c:pt idx="144">
                  <c:v>2.7241</c:v>
                </c:pt>
                <c:pt idx="145">
                  <c:v>2.7349999999999999</c:v>
                </c:pt>
                <c:pt idx="146">
                  <c:v>2.7549999999999999</c:v>
                </c:pt>
                <c:pt idx="147">
                  <c:v>2.823</c:v>
                </c:pt>
                <c:pt idx="148">
                  <c:v>2.8567</c:v>
                </c:pt>
                <c:pt idx="149">
                  <c:v>2.6608000000000001</c:v>
                </c:pt>
                <c:pt idx="150">
                  <c:v>2.7450000000000001</c:v>
                </c:pt>
                <c:pt idx="151">
                  <c:v>2.7866</c:v>
                </c:pt>
                <c:pt idx="152">
                  <c:v>2.78</c:v>
                </c:pt>
                <c:pt idx="153">
                  <c:v>2.871</c:v>
                </c:pt>
                <c:pt idx="154">
                  <c:v>2.92</c:v>
                </c:pt>
                <c:pt idx="155">
                  <c:v>2.91</c:v>
                </c:pt>
                <c:pt idx="156">
                  <c:v>2.9390000000000001</c:v>
                </c:pt>
                <c:pt idx="157">
                  <c:v>2.7995000000000001</c:v>
                </c:pt>
                <c:pt idx="158">
                  <c:v>2.8904000000000001</c:v>
                </c:pt>
                <c:pt idx="159">
                  <c:v>2.9</c:v>
                </c:pt>
                <c:pt idx="160">
                  <c:v>2.9049999999999998</c:v>
                </c:pt>
                <c:pt idx="161">
                  <c:v>2.8466999999999998</c:v>
                </c:pt>
                <c:pt idx="162">
                  <c:v>2.8620999999999999</c:v>
                </c:pt>
                <c:pt idx="163">
                  <c:v>2.9457</c:v>
                </c:pt>
                <c:pt idx="164">
                  <c:v>2.9849999999999999</c:v>
                </c:pt>
                <c:pt idx="165">
                  <c:v>2.9249999999999998</c:v>
                </c:pt>
                <c:pt idx="166">
                  <c:v>2.9464000000000001</c:v>
                </c:pt>
                <c:pt idx="167">
                  <c:v>2.9</c:v>
                </c:pt>
                <c:pt idx="168">
                  <c:v>2.9380000000000002</c:v>
                </c:pt>
                <c:pt idx="169">
                  <c:v>2.9</c:v>
                </c:pt>
                <c:pt idx="170">
                  <c:v>2.85</c:v>
                </c:pt>
                <c:pt idx="171">
                  <c:v>2.9426000000000001</c:v>
                </c:pt>
                <c:pt idx="172">
                  <c:v>2.9114</c:v>
                </c:pt>
                <c:pt idx="173">
                  <c:v>2.9666000000000001</c:v>
                </c:pt>
                <c:pt idx="174">
                  <c:v>2.9763000000000002</c:v>
                </c:pt>
                <c:pt idx="175">
                  <c:v>2.9380999999999999</c:v>
                </c:pt>
                <c:pt idx="176">
                  <c:v>2.9889000000000001</c:v>
                </c:pt>
                <c:pt idx="177">
                  <c:v>2.9998</c:v>
                </c:pt>
                <c:pt idx="178">
                  <c:v>2.915</c:v>
                </c:pt>
                <c:pt idx="179">
                  <c:v>3.0653999999999999</c:v>
                </c:pt>
                <c:pt idx="180">
                  <c:v>3.0950000000000002</c:v>
                </c:pt>
                <c:pt idx="181">
                  <c:v>2.9992000000000001</c:v>
                </c:pt>
                <c:pt idx="182">
                  <c:v>3.0480999999999998</c:v>
                </c:pt>
                <c:pt idx="183">
                  <c:v>2.9051</c:v>
                </c:pt>
                <c:pt idx="184">
                  <c:v>2.9249999999999998</c:v>
                </c:pt>
                <c:pt idx="185">
                  <c:v>3.1326000000000001</c:v>
                </c:pt>
                <c:pt idx="186">
                  <c:v>3.2250000000000001</c:v>
                </c:pt>
                <c:pt idx="187">
                  <c:v>3.1036000000000001</c:v>
                </c:pt>
                <c:pt idx="188">
                  <c:v>3.1823999999999999</c:v>
                </c:pt>
                <c:pt idx="189">
                  <c:v>3.4613</c:v>
                </c:pt>
                <c:pt idx="190">
                  <c:v>3.3005</c:v>
                </c:pt>
                <c:pt idx="191">
                  <c:v>3.4338000000000002</c:v>
                </c:pt>
                <c:pt idx="192">
                  <c:v>3.3487</c:v>
                </c:pt>
                <c:pt idx="193">
                  <c:v>3.2639</c:v>
                </c:pt>
                <c:pt idx="194">
                  <c:v>3.2953000000000001</c:v>
                </c:pt>
                <c:pt idx="195">
                  <c:v>3.2736999999999998</c:v>
                </c:pt>
                <c:pt idx="196">
                  <c:v>3.2349000000000001</c:v>
                </c:pt>
                <c:pt idx="197">
                  <c:v>3.3580000000000001</c:v>
                </c:pt>
                <c:pt idx="198">
                  <c:v>3.4291</c:v>
                </c:pt>
                <c:pt idx="199">
                  <c:v>3.3412000000000002</c:v>
                </c:pt>
                <c:pt idx="200">
                  <c:v>3.2890000000000001</c:v>
                </c:pt>
                <c:pt idx="201">
                  <c:v>3.2955999999999999</c:v>
                </c:pt>
                <c:pt idx="202">
                  <c:v>3.3142999999999998</c:v>
                </c:pt>
                <c:pt idx="203">
                  <c:v>3.5141</c:v>
                </c:pt>
                <c:pt idx="204">
                  <c:v>3.4748999999999999</c:v>
                </c:pt>
                <c:pt idx="205">
                  <c:v>3.4876</c:v>
                </c:pt>
                <c:pt idx="206">
                  <c:v>3.5565000000000002</c:v>
                </c:pt>
                <c:pt idx="207">
                  <c:v>3.4790000000000001</c:v>
                </c:pt>
                <c:pt idx="208">
                  <c:v>3.5110999999999999</c:v>
                </c:pt>
                <c:pt idx="209">
                  <c:v>3.585</c:v>
                </c:pt>
                <c:pt idx="210">
                  <c:v>3.5171999999999999</c:v>
                </c:pt>
                <c:pt idx="211">
                  <c:v>3.5108000000000001</c:v>
                </c:pt>
                <c:pt idx="212">
                  <c:v>3.415</c:v>
                </c:pt>
                <c:pt idx="213">
                  <c:v>3.3603000000000001</c:v>
                </c:pt>
                <c:pt idx="214">
                  <c:v>3.3873000000000002</c:v>
                </c:pt>
                <c:pt idx="215">
                  <c:v>3.4857999999999998</c:v>
                </c:pt>
                <c:pt idx="216">
                  <c:v>3.46</c:v>
                </c:pt>
                <c:pt idx="217">
                  <c:v>3.4152</c:v>
                </c:pt>
                <c:pt idx="218">
                  <c:v>3.3624999999999998</c:v>
                </c:pt>
                <c:pt idx="219">
                  <c:v>3.3083</c:v>
                </c:pt>
                <c:pt idx="220">
                  <c:v>3.3250000000000002</c:v>
                </c:pt>
                <c:pt idx="221">
                  <c:v>3.335</c:v>
                </c:pt>
                <c:pt idx="222">
                  <c:v>3.4049999999999998</c:v>
                </c:pt>
                <c:pt idx="223">
                  <c:v>3.4628999999999999</c:v>
                </c:pt>
                <c:pt idx="224">
                  <c:v>3.4451999999999998</c:v>
                </c:pt>
                <c:pt idx="225">
                  <c:v>3.3887</c:v>
                </c:pt>
                <c:pt idx="226">
                  <c:v>3.35</c:v>
                </c:pt>
                <c:pt idx="227">
                  <c:v>3.3094000000000001</c:v>
                </c:pt>
                <c:pt idx="228">
                  <c:v>3.3485999999999998</c:v>
                </c:pt>
                <c:pt idx="229">
                  <c:v>3.1715</c:v>
                </c:pt>
                <c:pt idx="230">
                  <c:v>3.1124000000000001</c:v>
                </c:pt>
                <c:pt idx="231">
                  <c:v>3.0678000000000001</c:v>
                </c:pt>
                <c:pt idx="232">
                  <c:v>3.1335000000000002</c:v>
                </c:pt>
                <c:pt idx="233">
                  <c:v>3.1145999999999998</c:v>
                </c:pt>
                <c:pt idx="234">
                  <c:v>3.1168999999999998</c:v>
                </c:pt>
                <c:pt idx="235">
                  <c:v>3.0830000000000002</c:v>
                </c:pt>
                <c:pt idx="236">
                  <c:v>3.1404999999999998</c:v>
                </c:pt>
                <c:pt idx="237">
                  <c:v>3.0859999999999999</c:v>
                </c:pt>
                <c:pt idx="238">
                  <c:v>3.0972</c:v>
                </c:pt>
                <c:pt idx="239">
                  <c:v>3.0076999999999998</c:v>
                </c:pt>
                <c:pt idx="240">
                  <c:v>3.0453999999999999</c:v>
                </c:pt>
                <c:pt idx="241">
                  <c:v>3.0280999999999998</c:v>
                </c:pt>
                <c:pt idx="242">
                  <c:v>3.0110999999999999</c:v>
                </c:pt>
                <c:pt idx="243">
                  <c:v>3.0044</c:v>
                </c:pt>
                <c:pt idx="244">
                  <c:v>2.9327000000000001</c:v>
                </c:pt>
                <c:pt idx="245">
                  <c:v>2.8986999999999998</c:v>
                </c:pt>
                <c:pt idx="246">
                  <c:v>2.8986999999999998</c:v>
                </c:pt>
                <c:pt idx="247">
                  <c:v>2.9257</c:v>
                </c:pt>
                <c:pt idx="248">
                  <c:v>2.8702000000000001</c:v>
                </c:pt>
                <c:pt idx="249">
                  <c:v>2.8515999999999999</c:v>
                </c:pt>
                <c:pt idx="250">
                  <c:v>2.8515999999999999</c:v>
                </c:pt>
                <c:pt idx="251">
                  <c:v>2.8325</c:v>
                </c:pt>
                <c:pt idx="253">
                  <c:v>-2.4400999999999997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0-408D-8404-07586C0218A4}"/>
            </c:ext>
          </c:extLst>
        </c:ser>
        <c:ser>
          <c:idx val="2"/>
          <c:order val="2"/>
          <c:tx>
            <c:strRef>
              <c:f>'LTN Carregamento'!$N$2</c:f>
              <c:strCache>
                <c:ptCount val="1"/>
                <c:pt idx="0">
                  <c:v>Tx CDI</c:v>
                </c:pt>
              </c:strCache>
            </c:strRef>
          </c:tx>
          <c:spPr>
            <a:ln w="3810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'LTN Carregamento'!$B$3:$B$988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  <c:pt idx="251">
                  <c:v>44200</c:v>
                </c:pt>
              </c:numCache>
            </c:numRef>
          </c:cat>
          <c:val>
            <c:numRef>
              <c:f>'LTN Carregamento'!$N$3:$N$988</c:f>
              <c:numCache>
                <c:formatCode>0.00</c:formatCode>
                <c:ptCount val="986"/>
                <c:pt idx="0">
                  <c:v>4.4000000000000004</c:v>
                </c:pt>
                <c:pt idx="1">
                  <c:v>4.4000000000000004</c:v>
                </c:pt>
                <c:pt idx="2">
                  <c:v>4.4000000000000004</c:v>
                </c:pt>
                <c:pt idx="3">
                  <c:v>4.4000000000000004</c:v>
                </c:pt>
                <c:pt idx="4">
                  <c:v>4.4000000000000004</c:v>
                </c:pt>
                <c:pt idx="5">
                  <c:v>4.4000000000000004</c:v>
                </c:pt>
                <c:pt idx="6">
                  <c:v>4.4000000000000004</c:v>
                </c:pt>
                <c:pt idx="7">
                  <c:v>4.4000000000000004</c:v>
                </c:pt>
                <c:pt idx="8">
                  <c:v>4.4000000000000004</c:v>
                </c:pt>
                <c:pt idx="9">
                  <c:v>4.4000000000000004</c:v>
                </c:pt>
                <c:pt idx="10">
                  <c:v>4.4000000000000004</c:v>
                </c:pt>
                <c:pt idx="11">
                  <c:v>4.4000000000000004</c:v>
                </c:pt>
                <c:pt idx="12">
                  <c:v>4.4000000000000004</c:v>
                </c:pt>
                <c:pt idx="13">
                  <c:v>4.4000000000000004</c:v>
                </c:pt>
                <c:pt idx="14">
                  <c:v>4.4000000000000004</c:v>
                </c:pt>
                <c:pt idx="15">
                  <c:v>4.4000000000000004</c:v>
                </c:pt>
                <c:pt idx="16">
                  <c:v>4.4000000000000004</c:v>
                </c:pt>
                <c:pt idx="17">
                  <c:v>4.4000000000000004</c:v>
                </c:pt>
                <c:pt idx="18">
                  <c:v>4.4000000000000004</c:v>
                </c:pt>
                <c:pt idx="19">
                  <c:v>4.4000000000000004</c:v>
                </c:pt>
                <c:pt idx="20">
                  <c:v>4.4000000000000004</c:v>
                </c:pt>
                <c:pt idx="21">
                  <c:v>4.4000000000000004</c:v>
                </c:pt>
                <c:pt idx="22">
                  <c:v>4.4000000000000004</c:v>
                </c:pt>
                <c:pt idx="23">
                  <c:v>4.4000000000000004</c:v>
                </c:pt>
                <c:pt idx="24">
                  <c:v>4.4000000000000004</c:v>
                </c:pt>
                <c:pt idx="25">
                  <c:v>4.1500000000000012</c:v>
                </c:pt>
                <c:pt idx="26">
                  <c:v>4.1500000000000012</c:v>
                </c:pt>
                <c:pt idx="27">
                  <c:v>4.1500000000000012</c:v>
                </c:pt>
                <c:pt idx="28">
                  <c:v>4.1500000000000012</c:v>
                </c:pt>
                <c:pt idx="29">
                  <c:v>4.1500000000000012</c:v>
                </c:pt>
                <c:pt idx="30">
                  <c:v>4.1500000000000012</c:v>
                </c:pt>
                <c:pt idx="31">
                  <c:v>4.1500000000000012</c:v>
                </c:pt>
                <c:pt idx="32">
                  <c:v>4.1500000000000012</c:v>
                </c:pt>
                <c:pt idx="33">
                  <c:v>4.1500000000000012</c:v>
                </c:pt>
                <c:pt idx="34">
                  <c:v>4.1500000000000012</c:v>
                </c:pt>
                <c:pt idx="35">
                  <c:v>4.1500000000000012</c:v>
                </c:pt>
                <c:pt idx="36">
                  <c:v>4.1500000000000012</c:v>
                </c:pt>
                <c:pt idx="37">
                  <c:v>4.1500000000000012</c:v>
                </c:pt>
                <c:pt idx="38">
                  <c:v>4.1500000000000012</c:v>
                </c:pt>
                <c:pt idx="39">
                  <c:v>4.1500000000000012</c:v>
                </c:pt>
                <c:pt idx="40">
                  <c:v>4.1500000000000012</c:v>
                </c:pt>
                <c:pt idx="41">
                  <c:v>4.1500000000000012</c:v>
                </c:pt>
                <c:pt idx="42">
                  <c:v>4.1500000000000012</c:v>
                </c:pt>
                <c:pt idx="43">
                  <c:v>4.1500000000000012</c:v>
                </c:pt>
                <c:pt idx="44">
                  <c:v>4.1500000000000012</c:v>
                </c:pt>
                <c:pt idx="45">
                  <c:v>4.1500000000000012</c:v>
                </c:pt>
                <c:pt idx="46">
                  <c:v>4.1500000000000012</c:v>
                </c:pt>
                <c:pt idx="47">
                  <c:v>4.1500000000000012</c:v>
                </c:pt>
                <c:pt idx="48">
                  <c:v>4.1500000000000012</c:v>
                </c:pt>
                <c:pt idx="49">
                  <c:v>4.1500000000000012</c:v>
                </c:pt>
                <c:pt idx="50">
                  <c:v>4.1500000000000012</c:v>
                </c:pt>
                <c:pt idx="51">
                  <c:v>4.1500000000000012</c:v>
                </c:pt>
                <c:pt idx="52">
                  <c:v>4.1500000000000012</c:v>
                </c:pt>
                <c:pt idx="53">
                  <c:v>3.6500000000000012</c:v>
                </c:pt>
                <c:pt idx="54">
                  <c:v>3.6500000000000012</c:v>
                </c:pt>
                <c:pt idx="55">
                  <c:v>3.6500000000000012</c:v>
                </c:pt>
                <c:pt idx="56">
                  <c:v>3.6500000000000012</c:v>
                </c:pt>
                <c:pt idx="57">
                  <c:v>3.6500000000000012</c:v>
                </c:pt>
                <c:pt idx="58">
                  <c:v>3.6500000000000012</c:v>
                </c:pt>
                <c:pt idx="59">
                  <c:v>3.6500000000000012</c:v>
                </c:pt>
                <c:pt idx="60">
                  <c:v>3.6500000000000012</c:v>
                </c:pt>
                <c:pt idx="61">
                  <c:v>3.6500000000000012</c:v>
                </c:pt>
                <c:pt idx="62">
                  <c:v>3.6500000000000012</c:v>
                </c:pt>
                <c:pt idx="63">
                  <c:v>3.6500000000000012</c:v>
                </c:pt>
                <c:pt idx="64">
                  <c:v>3.6500000000000012</c:v>
                </c:pt>
                <c:pt idx="65">
                  <c:v>3.6500000000000012</c:v>
                </c:pt>
                <c:pt idx="66">
                  <c:v>3.6500000000000012</c:v>
                </c:pt>
                <c:pt idx="67">
                  <c:v>3.6500000000000012</c:v>
                </c:pt>
                <c:pt idx="68">
                  <c:v>3.6500000000000012</c:v>
                </c:pt>
                <c:pt idx="69">
                  <c:v>3.6500000000000012</c:v>
                </c:pt>
                <c:pt idx="70">
                  <c:v>3.6500000000000012</c:v>
                </c:pt>
                <c:pt idx="71">
                  <c:v>3.6500000000000012</c:v>
                </c:pt>
                <c:pt idx="72">
                  <c:v>3.6500000000000012</c:v>
                </c:pt>
                <c:pt idx="73">
                  <c:v>3.6500000000000012</c:v>
                </c:pt>
                <c:pt idx="74">
                  <c:v>3.6500000000000012</c:v>
                </c:pt>
                <c:pt idx="75">
                  <c:v>3.6500000000000012</c:v>
                </c:pt>
                <c:pt idx="76">
                  <c:v>3.6500000000000012</c:v>
                </c:pt>
                <c:pt idx="77">
                  <c:v>3.6500000000000012</c:v>
                </c:pt>
                <c:pt idx="78">
                  <c:v>3.6500000000000012</c:v>
                </c:pt>
                <c:pt idx="79">
                  <c:v>3.6500000000000012</c:v>
                </c:pt>
                <c:pt idx="80">
                  <c:v>3.6500000000000012</c:v>
                </c:pt>
                <c:pt idx="81">
                  <c:v>3.6500000000000012</c:v>
                </c:pt>
                <c:pt idx="82">
                  <c:v>3.6500000000000012</c:v>
                </c:pt>
                <c:pt idx="83">
                  <c:v>3.6500000000000012</c:v>
                </c:pt>
                <c:pt idx="84">
                  <c:v>3.6500000000000012</c:v>
                </c:pt>
                <c:pt idx="85">
                  <c:v>2.9000000000000012</c:v>
                </c:pt>
                <c:pt idx="86">
                  <c:v>2.9000000000000012</c:v>
                </c:pt>
                <c:pt idx="87">
                  <c:v>2.9000000000000012</c:v>
                </c:pt>
                <c:pt idx="88">
                  <c:v>2.9000000000000012</c:v>
                </c:pt>
                <c:pt idx="89">
                  <c:v>2.9000000000000012</c:v>
                </c:pt>
                <c:pt idx="90">
                  <c:v>2.9000000000000012</c:v>
                </c:pt>
                <c:pt idx="91">
                  <c:v>2.9000000000000012</c:v>
                </c:pt>
                <c:pt idx="92">
                  <c:v>2.9000000000000012</c:v>
                </c:pt>
                <c:pt idx="93">
                  <c:v>2.9000000000000012</c:v>
                </c:pt>
                <c:pt idx="94">
                  <c:v>2.9000000000000012</c:v>
                </c:pt>
                <c:pt idx="95">
                  <c:v>2.9000000000000012</c:v>
                </c:pt>
                <c:pt idx="96">
                  <c:v>2.9000000000000012</c:v>
                </c:pt>
                <c:pt idx="97">
                  <c:v>2.9000000000000012</c:v>
                </c:pt>
                <c:pt idx="98">
                  <c:v>2.9000000000000012</c:v>
                </c:pt>
                <c:pt idx="99">
                  <c:v>2.9000000000000012</c:v>
                </c:pt>
                <c:pt idx="100">
                  <c:v>2.9000000000000012</c:v>
                </c:pt>
                <c:pt idx="101">
                  <c:v>2.9000000000000012</c:v>
                </c:pt>
                <c:pt idx="102">
                  <c:v>2.9000000000000012</c:v>
                </c:pt>
                <c:pt idx="103">
                  <c:v>2.9000000000000012</c:v>
                </c:pt>
                <c:pt idx="104">
                  <c:v>2.9000000000000012</c:v>
                </c:pt>
                <c:pt idx="105">
                  <c:v>2.9000000000000012</c:v>
                </c:pt>
                <c:pt idx="106">
                  <c:v>2.9000000000000012</c:v>
                </c:pt>
                <c:pt idx="107">
                  <c:v>2.9000000000000012</c:v>
                </c:pt>
                <c:pt idx="108">
                  <c:v>2.9000000000000012</c:v>
                </c:pt>
                <c:pt idx="109">
                  <c:v>2.9000000000000012</c:v>
                </c:pt>
                <c:pt idx="110">
                  <c:v>2.9000000000000012</c:v>
                </c:pt>
                <c:pt idx="111">
                  <c:v>2.9000000000000012</c:v>
                </c:pt>
                <c:pt idx="112">
                  <c:v>2.9000000000000012</c:v>
                </c:pt>
                <c:pt idx="113">
                  <c:v>2.9000000000000012</c:v>
                </c:pt>
                <c:pt idx="114">
                  <c:v>2.1500000000000012</c:v>
                </c:pt>
                <c:pt idx="115">
                  <c:v>2.1500000000000012</c:v>
                </c:pt>
                <c:pt idx="116">
                  <c:v>2.1500000000000012</c:v>
                </c:pt>
                <c:pt idx="117">
                  <c:v>2.1500000000000012</c:v>
                </c:pt>
                <c:pt idx="118">
                  <c:v>2.1500000000000012</c:v>
                </c:pt>
                <c:pt idx="119">
                  <c:v>2.1500000000000012</c:v>
                </c:pt>
                <c:pt idx="120">
                  <c:v>2.1500000000000012</c:v>
                </c:pt>
                <c:pt idx="121">
                  <c:v>2.1500000000000012</c:v>
                </c:pt>
                <c:pt idx="122">
                  <c:v>2.1500000000000012</c:v>
                </c:pt>
                <c:pt idx="123">
                  <c:v>2.1500000000000012</c:v>
                </c:pt>
                <c:pt idx="124">
                  <c:v>2.1500000000000012</c:v>
                </c:pt>
                <c:pt idx="125">
                  <c:v>2.1500000000000012</c:v>
                </c:pt>
                <c:pt idx="126">
                  <c:v>2.1500000000000012</c:v>
                </c:pt>
                <c:pt idx="127">
                  <c:v>2.1500000000000012</c:v>
                </c:pt>
                <c:pt idx="128">
                  <c:v>2.1500000000000012</c:v>
                </c:pt>
                <c:pt idx="129">
                  <c:v>2.1500000000000012</c:v>
                </c:pt>
                <c:pt idx="130">
                  <c:v>2.1500000000000012</c:v>
                </c:pt>
                <c:pt idx="131">
                  <c:v>2.1500000000000012</c:v>
                </c:pt>
                <c:pt idx="132">
                  <c:v>2.1500000000000012</c:v>
                </c:pt>
                <c:pt idx="133">
                  <c:v>2.1500000000000012</c:v>
                </c:pt>
                <c:pt idx="134">
                  <c:v>2.1500000000000012</c:v>
                </c:pt>
                <c:pt idx="135">
                  <c:v>2.1500000000000012</c:v>
                </c:pt>
                <c:pt idx="136">
                  <c:v>2.1500000000000012</c:v>
                </c:pt>
                <c:pt idx="137">
                  <c:v>2.1500000000000012</c:v>
                </c:pt>
                <c:pt idx="138">
                  <c:v>2.1500000000000012</c:v>
                </c:pt>
                <c:pt idx="139">
                  <c:v>2.1500000000000012</c:v>
                </c:pt>
                <c:pt idx="140">
                  <c:v>2.1500000000000012</c:v>
                </c:pt>
                <c:pt idx="141">
                  <c:v>2.1500000000000012</c:v>
                </c:pt>
                <c:pt idx="142">
                  <c:v>2.1500000000000012</c:v>
                </c:pt>
                <c:pt idx="143">
                  <c:v>2.1500000000000012</c:v>
                </c:pt>
                <c:pt idx="144">
                  <c:v>2.1500000000000012</c:v>
                </c:pt>
                <c:pt idx="145">
                  <c:v>2.1500000000000012</c:v>
                </c:pt>
                <c:pt idx="146">
                  <c:v>2.1500000000000012</c:v>
                </c:pt>
                <c:pt idx="147">
                  <c:v>2.1500000000000012</c:v>
                </c:pt>
                <c:pt idx="148">
                  <c:v>2.1500000000000012</c:v>
                </c:pt>
                <c:pt idx="149">
                  <c:v>1.9000000000000012</c:v>
                </c:pt>
                <c:pt idx="150">
                  <c:v>1.9000000000000012</c:v>
                </c:pt>
                <c:pt idx="151">
                  <c:v>1.9000000000000012</c:v>
                </c:pt>
                <c:pt idx="152">
                  <c:v>1.9000000000000012</c:v>
                </c:pt>
                <c:pt idx="153">
                  <c:v>1.9000000000000012</c:v>
                </c:pt>
                <c:pt idx="154">
                  <c:v>1.9000000000000012</c:v>
                </c:pt>
                <c:pt idx="155">
                  <c:v>1.9000000000000012</c:v>
                </c:pt>
                <c:pt idx="156">
                  <c:v>1.9000000000000012</c:v>
                </c:pt>
                <c:pt idx="157">
                  <c:v>1.9000000000000012</c:v>
                </c:pt>
                <c:pt idx="158">
                  <c:v>1.9000000000000012</c:v>
                </c:pt>
                <c:pt idx="159">
                  <c:v>1.9000000000000012</c:v>
                </c:pt>
                <c:pt idx="160">
                  <c:v>1.9000000000000012</c:v>
                </c:pt>
                <c:pt idx="161">
                  <c:v>1.9000000000000012</c:v>
                </c:pt>
                <c:pt idx="162">
                  <c:v>1.9000000000000012</c:v>
                </c:pt>
                <c:pt idx="163">
                  <c:v>1.9000000000000012</c:v>
                </c:pt>
                <c:pt idx="164">
                  <c:v>1.9000000000000012</c:v>
                </c:pt>
                <c:pt idx="165">
                  <c:v>1.9000000000000012</c:v>
                </c:pt>
                <c:pt idx="166">
                  <c:v>1.9000000000000012</c:v>
                </c:pt>
                <c:pt idx="167">
                  <c:v>1.9000000000000012</c:v>
                </c:pt>
                <c:pt idx="168">
                  <c:v>1.9000000000000012</c:v>
                </c:pt>
                <c:pt idx="169">
                  <c:v>1.9000000000000012</c:v>
                </c:pt>
                <c:pt idx="170">
                  <c:v>1.9000000000000012</c:v>
                </c:pt>
                <c:pt idx="171">
                  <c:v>1.9000000000000012</c:v>
                </c:pt>
                <c:pt idx="172">
                  <c:v>1.9000000000000012</c:v>
                </c:pt>
                <c:pt idx="173">
                  <c:v>1.9000000000000012</c:v>
                </c:pt>
                <c:pt idx="174">
                  <c:v>1.9000000000000012</c:v>
                </c:pt>
                <c:pt idx="175">
                  <c:v>1.9000000000000012</c:v>
                </c:pt>
                <c:pt idx="176">
                  <c:v>1.9000000000000012</c:v>
                </c:pt>
                <c:pt idx="177">
                  <c:v>1.9000000000000012</c:v>
                </c:pt>
                <c:pt idx="178">
                  <c:v>1.9000000000000012</c:v>
                </c:pt>
                <c:pt idx="179">
                  <c:v>1.9000000000000012</c:v>
                </c:pt>
                <c:pt idx="180">
                  <c:v>1.9000000000000012</c:v>
                </c:pt>
                <c:pt idx="181">
                  <c:v>1.9000000000000012</c:v>
                </c:pt>
                <c:pt idx="182">
                  <c:v>1.9000000000000012</c:v>
                </c:pt>
                <c:pt idx="183">
                  <c:v>1.9000000000000012</c:v>
                </c:pt>
                <c:pt idx="184">
                  <c:v>1.9000000000000012</c:v>
                </c:pt>
                <c:pt idx="185">
                  <c:v>1.9000000000000012</c:v>
                </c:pt>
                <c:pt idx="186">
                  <c:v>1.9000000000000012</c:v>
                </c:pt>
                <c:pt idx="187">
                  <c:v>1.9000000000000012</c:v>
                </c:pt>
                <c:pt idx="188">
                  <c:v>1.9000000000000012</c:v>
                </c:pt>
                <c:pt idx="189">
                  <c:v>1.9000000000000012</c:v>
                </c:pt>
                <c:pt idx="190">
                  <c:v>1.9000000000000012</c:v>
                </c:pt>
                <c:pt idx="191">
                  <c:v>1.9000000000000012</c:v>
                </c:pt>
                <c:pt idx="192">
                  <c:v>1.9000000000000012</c:v>
                </c:pt>
                <c:pt idx="193">
                  <c:v>1.9000000000000012</c:v>
                </c:pt>
                <c:pt idx="194">
                  <c:v>1.9000000000000012</c:v>
                </c:pt>
                <c:pt idx="195">
                  <c:v>1.9000000000000012</c:v>
                </c:pt>
                <c:pt idx="196">
                  <c:v>1.9000000000000012</c:v>
                </c:pt>
                <c:pt idx="197">
                  <c:v>1.9000000000000012</c:v>
                </c:pt>
                <c:pt idx="198">
                  <c:v>1.9000000000000012</c:v>
                </c:pt>
                <c:pt idx="199">
                  <c:v>1.9000000000000012</c:v>
                </c:pt>
                <c:pt idx="200">
                  <c:v>1.9000000000000012</c:v>
                </c:pt>
                <c:pt idx="201">
                  <c:v>1.9000000000000012</c:v>
                </c:pt>
                <c:pt idx="202">
                  <c:v>1.9000000000000012</c:v>
                </c:pt>
                <c:pt idx="203">
                  <c:v>1.9000000000000012</c:v>
                </c:pt>
                <c:pt idx="204">
                  <c:v>1.9000000000000012</c:v>
                </c:pt>
                <c:pt idx="205">
                  <c:v>1.9000000000000012</c:v>
                </c:pt>
                <c:pt idx="206">
                  <c:v>1.9000000000000012</c:v>
                </c:pt>
                <c:pt idx="207">
                  <c:v>1.9000000000000012</c:v>
                </c:pt>
                <c:pt idx="208">
                  <c:v>1.9000000000000012</c:v>
                </c:pt>
                <c:pt idx="209">
                  <c:v>1.9000000000000012</c:v>
                </c:pt>
                <c:pt idx="210">
                  <c:v>1.9000000000000012</c:v>
                </c:pt>
                <c:pt idx="211">
                  <c:v>1.9000000000000012</c:v>
                </c:pt>
                <c:pt idx="212">
                  <c:v>1.9000000000000012</c:v>
                </c:pt>
                <c:pt idx="213">
                  <c:v>1.9000000000000012</c:v>
                </c:pt>
                <c:pt idx="214">
                  <c:v>1.9000000000000012</c:v>
                </c:pt>
                <c:pt idx="215">
                  <c:v>1.9000000000000012</c:v>
                </c:pt>
                <c:pt idx="216">
                  <c:v>1.9000000000000012</c:v>
                </c:pt>
                <c:pt idx="217">
                  <c:v>1.9000000000000012</c:v>
                </c:pt>
                <c:pt idx="218">
                  <c:v>1.9000000000000012</c:v>
                </c:pt>
                <c:pt idx="219">
                  <c:v>1.9000000000000012</c:v>
                </c:pt>
                <c:pt idx="220">
                  <c:v>1.9000000000000012</c:v>
                </c:pt>
                <c:pt idx="221">
                  <c:v>1.9000000000000012</c:v>
                </c:pt>
                <c:pt idx="222">
                  <c:v>1.9000000000000012</c:v>
                </c:pt>
                <c:pt idx="223">
                  <c:v>1.9000000000000012</c:v>
                </c:pt>
                <c:pt idx="224">
                  <c:v>1.9000000000000012</c:v>
                </c:pt>
                <c:pt idx="225">
                  <c:v>1.9000000000000012</c:v>
                </c:pt>
                <c:pt idx="226">
                  <c:v>1.9000000000000012</c:v>
                </c:pt>
                <c:pt idx="227">
                  <c:v>1.9000000000000012</c:v>
                </c:pt>
                <c:pt idx="228">
                  <c:v>1.9000000000000012</c:v>
                </c:pt>
                <c:pt idx="229">
                  <c:v>1.9000000000000012</c:v>
                </c:pt>
                <c:pt idx="230">
                  <c:v>1.9000000000000012</c:v>
                </c:pt>
                <c:pt idx="231">
                  <c:v>1.9000000000000012</c:v>
                </c:pt>
                <c:pt idx="232">
                  <c:v>1.9000000000000012</c:v>
                </c:pt>
                <c:pt idx="233">
                  <c:v>1.9000000000000012</c:v>
                </c:pt>
                <c:pt idx="234">
                  <c:v>1.9000000000000012</c:v>
                </c:pt>
                <c:pt idx="235">
                  <c:v>1.9000000000000012</c:v>
                </c:pt>
                <c:pt idx="236">
                  <c:v>1.9000000000000012</c:v>
                </c:pt>
                <c:pt idx="237">
                  <c:v>1.9000000000000012</c:v>
                </c:pt>
                <c:pt idx="238">
                  <c:v>1.9000000000000012</c:v>
                </c:pt>
                <c:pt idx="239">
                  <c:v>1.9000000000000012</c:v>
                </c:pt>
                <c:pt idx="240">
                  <c:v>1.9000000000000012</c:v>
                </c:pt>
                <c:pt idx="241">
                  <c:v>1.9000000000000012</c:v>
                </c:pt>
                <c:pt idx="242">
                  <c:v>1.9000000000000012</c:v>
                </c:pt>
                <c:pt idx="243">
                  <c:v>1.9000000000000012</c:v>
                </c:pt>
                <c:pt idx="244">
                  <c:v>1.9000000000000012</c:v>
                </c:pt>
                <c:pt idx="245">
                  <c:v>1.9000000000000012</c:v>
                </c:pt>
                <c:pt idx="246">
                  <c:v>1.9000000000000012</c:v>
                </c:pt>
                <c:pt idx="247">
                  <c:v>1.9000000000000012</c:v>
                </c:pt>
                <c:pt idx="248">
                  <c:v>1.9000000000000012</c:v>
                </c:pt>
                <c:pt idx="249">
                  <c:v>1.9000000000000012</c:v>
                </c:pt>
                <c:pt idx="250">
                  <c:v>1.9000000000000012</c:v>
                </c:pt>
                <c:pt idx="251">
                  <c:v>1.9000000000000012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0-408D-8404-07586C021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703368"/>
        <c:axId val="1306700416"/>
      </c:lineChart>
      <c:dateAx>
        <c:axId val="10686672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67055"/>
        <c:crosses val="autoZero"/>
        <c:auto val="1"/>
        <c:lblOffset val="100"/>
        <c:baseTimeUnit val="days"/>
      </c:dateAx>
      <c:valAx>
        <c:axId val="106867055"/>
        <c:scaling>
          <c:orientation val="minMax"/>
          <c:max val="9"/>
          <c:min val="-1"/>
        </c:scaling>
        <c:delete val="0"/>
        <c:axPos val="l"/>
        <c:numFmt formatCode="#,##0.0_ ;[Red]\-#,##0.0\ 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66727"/>
        <c:crosses val="autoZero"/>
        <c:crossBetween val="between"/>
      </c:valAx>
      <c:valAx>
        <c:axId val="1306700416"/>
        <c:scaling>
          <c:orientation val="minMax"/>
          <c:max val="9"/>
          <c:min val="0"/>
        </c:scaling>
        <c:delete val="0"/>
        <c:axPos val="r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_ ;[Red]\-#,##0.0\ " sourceLinked="0"/>
        <c:majorTickMark val="in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6703368"/>
        <c:crosses val="max"/>
        <c:crossBetween val="between"/>
        <c:minorUnit val="1"/>
      </c:valAx>
      <c:dateAx>
        <c:axId val="13067033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06700416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2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accent3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2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accent3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90" workbookViewId="0"/>
  </sheetViews>
  <pageMargins left="0.511811024" right="0.511811024" top="0.78740157499999996" bottom="0.78740157499999996" header="0.31496062000000002" footer="0.31496062000000002"/>
  <pageSetup paperSize="9" orientation="landscape" r:id="rId1"/>
  <headerFooter>
    <oddHeader>&amp;R&amp;"Calibri"&amp;10&amp;K000000#interna&amp;1#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3533" cy="601133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0.0022</cdr:x>
      <cdr:y>0.04409</cdr:y>
    </cdr:from>
    <cdr:to>
      <cdr:x>0.05714</cdr:x>
      <cdr:y>0.08995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167" y="264573"/>
          <a:ext cx="529166" cy="275194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chemeClr val="bg1"/>
              </a:solidFill>
            </a:rPr>
            <a:t>Retorno</a:t>
          </a:r>
        </a:p>
      </cdr:txBody>
    </cdr:sp>
  </cdr:relSizeAnchor>
  <cdr:relSizeAnchor xmlns:cdr="http://schemas.openxmlformats.org/drawingml/2006/chartDrawing">
    <cdr:from>
      <cdr:x>0.95385</cdr:x>
      <cdr:y>0.04903</cdr:y>
    </cdr:from>
    <cdr:to>
      <cdr:x>1</cdr:x>
      <cdr:y>0.09489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9186333" y="294216"/>
          <a:ext cx="444500" cy="275167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050" b="1">
              <a:solidFill>
                <a:schemeClr val="bg1"/>
              </a:solidFill>
            </a:rPr>
            <a:t>Taxa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nterna\Fl&#225;vio%20Mattos\Curva%20CD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PU LF CDB"/>
      <sheetName val="GRÁFICO PROJEÇÃO TMS"/>
      <sheetName val="SPREAD"/>
      <sheetName val="Plan1"/>
      <sheetName val="CDI"/>
      <sheetName val="FERIADOS"/>
      <sheetName val="Dias úteis"/>
      <sheetName val="#REF"/>
      <sheetName val="Curva CDI"/>
    </sheetNames>
    <sheetDataSet>
      <sheetData sheetId="0"/>
      <sheetData sheetId="1" refreshError="1"/>
      <sheetData sheetId="2" refreshError="1"/>
      <sheetData sheetId="3"/>
      <sheetData sheetId="4">
        <row r="1">
          <cell r="A1" t="str">
            <v>CÁLCULO PARIDADE DAS LFT e LFT-B</v>
          </cell>
        </row>
      </sheetData>
      <sheetData sheetId="5">
        <row r="2">
          <cell r="A2">
            <v>33970</v>
          </cell>
        </row>
        <row r="3">
          <cell r="A3">
            <v>34080</v>
          </cell>
        </row>
        <row r="4">
          <cell r="A4">
            <v>34090</v>
          </cell>
        </row>
        <row r="5">
          <cell r="A5">
            <v>34219</v>
          </cell>
        </row>
        <row r="6">
          <cell r="A6">
            <v>34254</v>
          </cell>
        </row>
        <row r="7">
          <cell r="A7">
            <v>34275</v>
          </cell>
        </row>
        <row r="8">
          <cell r="A8">
            <v>34288</v>
          </cell>
        </row>
        <row r="9">
          <cell r="A9">
            <v>34328</v>
          </cell>
        </row>
        <row r="10">
          <cell r="A10">
            <v>34334</v>
          </cell>
        </row>
        <row r="11">
          <cell r="A11">
            <v>34335</v>
          </cell>
        </row>
        <row r="12">
          <cell r="A12">
            <v>34379</v>
          </cell>
        </row>
        <row r="13">
          <cell r="A13">
            <v>34380</v>
          </cell>
        </row>
        <row r="14">
          <cell r="A14">
            <v>34424</v>
          </cell>
        </row>
        <row r="15">
          <cell r="A15">
            <v>34425</v>
          </cell>
        </row>
        <row r="16">
          <cell r="A16">
            <v>34445</v>
          </cell>
        </row>
        <row r="17">
          <cell r="A17">
            <v>34455</v>
          </cell>
        </row>
        <row r="18">
          <cell r="A18">
            <v>34487</v>
          </cell>
        </row>
        <row r="19">
          <cell r="A19">
            <v>34584</v>
          </cell>
        </row>
        <row r="20">
          <cell r="A20">
            <v>34610</v>
          </cell>
        </row>
        <row r="21">
          <cell r="A21">
            <v>34619</v>
          </cell>
        </row>
        <row r="22">
          <cell r="A22">
            <v>34640</v>
          </cell>
        </row>
        <row r="23">
          <cell r="A23">
            <v>34653</v>
          </cell>
        </row>
        <row r="24">
          <cell r="A24">
            <v>34693</v>
          </cell>
        </row>
        <row r="25">
          <cell r="A25">
            <v>34700</v>
          </cell>
        </row>
        <row r="26">
          <cell r="A26">
            <v>34757</v>
          </cell>
        </row>
        <row r="27">
          <cell r="A27">
            <v>34758</v>
          </cell>
        </row>
        <row r="28">
          <cell r="A28">
            <v>34802</v>
          </cell>
        </row>
        <row r="29">
          <cell r="A29">
            <v>34803</v>
          </cell>
        </row>
        <row r="30">
          <cell r="A30">
            <v>34810</v>
          </cell>
        </row>
        <row r="31">
          <cell r="A31">
            <v>34820</v>
          </cell>
        </row>
        <row r="32">
          <cell r="A32">
            <v>34865</v>
          </cell>
        </row>
        <row r="33">
          <cell r="A33">
            <v>34949</v>
          </cell>
        </row>
        <row r="34">
          <cell r="A34">
            <v>34984</v>
          </cell>
        </row>
        <row r="35">
          <cell r="A35">
            <v>35005</v>
          </cell>
        </row>
        <row r="36">
          <cell r="A36">
            <v>35018</v>
          </cell>
        </row>
        <row r="37">
          <cell r="A37">
            <v>35058</v>
          </cell>
        </row>
        <row r="38">
          <cell r="A38">
            <v>35065</v>
          </cell>
        </row>
        <row r="39">
          <cell r="A39">
            <v>35114</v>
          </cell>
        </row>
        <row r="40">
          <cell r="A40">
            <v>35115</v>
          </cell>
        </row>
        <row r="41">
          <cell r="A41">
            <v>35159</v>
          </cell>
        </row>
        <row r="42">
          <cell r="A42">
            <v>35160</v>
          </cell>
        </row>
        <row r="43">
          <cell r="A43">
            <v>35176</v>
          </cell>
        </row>
        <row r="44">
          <cell r="A44">
            <v>35186</v>
          </cell>
        </row>
        <row r="45">
          <cell r="A45">
            <v>35222</v>
          </cell>
        </row>
        <row r="46">
          <cell r="A46">
            <v>35315</v>
          </cell>
        </row>
        <row r="47">
          <cell r="A47">
            <v>35341</v>
          </cell>
        </row>
        <row r="48">
          <cell r="A48">
            <v>35350</v>
          </cell>
        </row>
        <row r="49">
          <cell r="A49">
            <v>35371</v>
          </cell>
        </row>
        <row r="50">
          <cell r="A50">
            <v>35384</v>
          </cell>
        </row>
        <row r="51">
          <cell r="A51">
            <v>35424</v>
          </cell>
        </row>
        <row r="52">
          <cell r="A52">
            <v>35431</v>
          </cell>
        </row>
        <row r="53">
          <cell r="A53">
            <v>35471</v>
          </cell>
        </row>
        <row r="54">
          <cell r="A54">
            <v>35472</v>
          </cell>
        </row>
        <row r="55">
          <cell r="A55">
            <v>35516</v>
          </cell>
        </row>
        <row r="56">
          <cell r="A56">
            <v>35517</v>
          </cell>
        </row>
        <row r="57">
          <cell r="A57">
            <v>35541</v>
          </cell>
        </row>
        <row r="58">
          <cell r="A58">
            <v>35551</v>
          </cell>
        </row>
        <row r="59">
          <cell r="A59">
            <v>35579</v>
          </cell>
        </row>
        <row r="60">
          <cell r="A60">
            <v>35680</v>
          </cell>
        </row>
        <row r="61">
          <cell r="A61">
            <v>35715</v>
          </cell>
        </row>
        <row r="62">
          <cell r="A62">
            <v>35736</v>
          </cell>
        </row>
        <row r="63">
          <cell r="A63">
            <v>35749</v>
          </cell>
        </row>
        <row r="64">
          <cell r="A64">
            <v>35789</v>
          </cell>
        </row>
        <row r="65">
          <cell r="A65">
            <v>35796</v>
          </cell>
        </row>
        <row r="66">
          <cell r="A66">
            <v>35849</v>
          </cell>
        </row>
        <row r="67">
          <cell r="A67">
            <v>35850</v>
          </cell>
        </row>
        <row r="68">
          <cell r="A68">
            <v>35894</v>
          </cell>
        </row>
        <row r="69">
          <cell r="A69">
            <v>35895</v>
          </cell>
        </row>
        <row r="70">
          <cell r="A70">
            <v>35906</v>
          </cell>
        </row>
        <row r="71">
          <cell r="A71">
            <v>35916</v>
          </cell>
        </row>
        <row r="72">
          <cell r="A72">
            <v>35957</v>
          </cell>
        </row>
        <row r="73">
          <cell r="A73">
            <v>36045</v>
          </cell>
        </row>
        <row r="74">
          <cell r="A74">
            <v>36080</v>
          </cell>
        </row>
        <row r="75">
          <cell r="A75">
            <v>36101</v>
          </cell>
        </row>
        <row r="76">
          <cell r="A76">
            <v>36114</v>
          </cell>
        </row>
        <row r="77">
          <cell r="A77">
            <v>36154</v>
          </cell>
        </row>
        <row r="78">
          <cell r="A78">
            <v>36161</v>
          </cell>
        </row>
        <row r="79">
          <cell r="A79">
            <v>36206</v>
          </cell>
        </row>
        <row r="80">
          <cell r="A80">
            <v>36207</v>
          </cell>
        </row>
        <row r="81">
          <cell r="A81">
            <v>36251</v>
          </cell>
        </row>
        <row r="82">
          <cell r="A82">
            <v>36252</v>
          </cell>
        </row>
        <row r="83">
          <cell r="A83">
            <v>36271</v>
          </cell>
        </row>
        <row r="84">
          <cell r="A84">
            <v>36281</v>
          </cell>
        </row>
        <row r="85">
          <cell r="A85">
            <v>36314</v>
          </cell>
        </row>
        <row r="86">
          <cell r="A86">
            <v>36410</v>
          </cell>
        </row>
        <row r="87">
          <cell r="A87">
            <v>36445</v>
          </cell>
        </row>
        <row r="88">
          <cell r="A88">
            <v>36466</v>
          </cell>
        </row>
        <row r="89">
          <cell r="A89">
            <v>36479</v>
          </cell>
        </row>
        <row r="90">
          <cell r="A90">
            <v>36519</v>
          </cell>
        </row>
        <row r="91">
          <cell r="A91">
            <v>36526</v>
          </cell>
        </row>
        <row r="92">
          <cell r="A92">
            <v>36591</v>
          </cell>
        </row>
        <row r="93">
          <cell r="A93">
            <v>36592</v>
          </cell>
        </row>
        <row r="94">
          <cell r="A94">
            <v>36637</v>
          </cell>
        </row>
        <row r="95">
          <cell r="A95">
            <v>36647</v>
          </cell>
        </row>
        <row r="96">
          <cell r="A96">
            <v>36699</v>
          </cell>
        </row>
        <row r="97">
          <cell r="A97">
            <v>36776</v>
          </cell>
        </row>
        <row r="98">
          <cell r="A98">
            <v>36811</v>
          </cell>
        </row>
        <row r="99">
          <cell r="A99">
            <v>36832</v>
          </cell>
        </row>
        <row r="100">
          <cell r="A100">
            <v>36845</v>
          </cell>
        </row>
        <row r="101">
          <cell r="A101">
            <v>36885</v>
          </cell>
        </row>
        <row r="102">
          <cell r="A102">
            <v>36892</v>
          </cell>
        </row>
        <row r="103">
          <cell r="A103">
            <v>36948</v>
          </cell>
        </row>
        <row r="104">
          <cell r="A104">
            <v>36949</v>
          </cell>
        </row>
        <row r="105">
          <cell r="A105">
            <v>36994</v>
          </cell>
        </row>
        <row r="106">
          <cell r="A106">
            <v>37002</v>
          </cell>
        </row>
        <row r="107">
          <cell r="A107">
            <v>37012</v>
          </cell>
        </row>
        <row r="108">
          <cell r="A108">
            <v>37056</v>
          </cell>
        </row>
        <row r="109">
          <cell r="A109">
            <v>37141</v>
          </cell>
        </row>
        <row r="110">
          <cell r="A110">
            <v>37176</v>
          </cell>
        </row>
        <row r="111">
          <cell r="A111">
            <v>37197</v>
          </cell>
        </row>
        <row r="112">
          <cell r="A112">
            <v>37210</v>
          </cell>
        </row>
        <row r="113">
          <cell r="A113">
            <v>37250</v>
          </cell>
        </row>
        <row r="114">
          <cell r="A114">
            <v>37257</v>
          </cell>
        </row>
        <row r="115">
          <cell r="A115">
            <v>37298</v>
          </cell>
        </row>
        <row r="116">
          <cell r="A116">
            <v>37299</v>
          </cell>
        </row>
        <row r="117">
          <cell r="A117">
            <v>37344</v>
          </cell>
        </row>
        <row r="118">
          <cell r="A118">
            <v>37367</v>
          </cell>
        </row>
        <row r="119">
          <cell r="A119">
            <v>37377</v>
          </cell>
        </row>
        <row r="120">
          <cell r="A120">
            <v>37406</v>
          </cell>
        </row>
        <row r="121">
          <cell r="A121">
            <v>37506</v>
          </cell>
        </row>
        <row r="122">
          <cell r="A122">
            <v>37541</v>
          </cell>
        </row>
        <row r="123">
          <cell r="A123">
            <v>37562</v>
          </cell>
        </row>
        <row r="124">
          <cell r="A124">
            <v>37575</v>
          </cell>
        </row>
        <row r="125">
          <cell r="A125">
            <v>37615</v>
          </cell>
        </row>
        <row r="126">
          <cell r="A126">
            <v>37622</v>
          </cell>
        </row>
        <row r="127">
          <cell r="A127">
            <v>37683</v>
          </cell>
        </row>
        <row r="128">
          <cell r="A128">
            <v>37684</v>
          </cell>
        </row>
        <row r="129">
          <cell r="A129">
            <v>37729</v>
          </cell>
        </row>
        <row r="130">
          <cell r="A130">
            <v>37732</v>
          </cell>
        </row>
        <row r="131">
          <cell r="A131">
            <v>37742</v>
          </cell>
        </row>
        <row r="132">
          <cell r="A132">
            <v>37791</v>
          </cell>
        </row>
        <row r="133">
          <cell r="A133">
            <v>37871</v>
          </cell>
        </row>
        <row r="134">
          <cell r="A134">
            <v>37906</v>
          </cell>
        </row>
        <row r="135">
          <cell r="A135">
            <v>37927</v>
          </cell>
        </row>
        <row r="136">
          <cell r="A136">
            <v>37940</v>
          </cell>
        </row>
        <row r="137">
          <cell r="A137">
            <v>37980</v>
          </cell>
        </row>
        <row r="138">
          <cell r="A138">
            <v>37987</v>
          </cell>
        </row>
        <row r="139">
          <cell r="A139">
            <v>38040</v>
          </cell>
        </row>
        <row r="140">
          <cell r="A140">
            <v>38041</v>
          </cell>
        </row>
        <row r="141">
          <cell r="A141">
            <v>38086</v>
          </cell>
        </row>
        <row r="142">
          <cell r="A142">
            <v>38098</v>
          </cell>
        </row>
        <row r="143">
          <cell r="A143">
            <v>38108</v>
          </cell>
        </row>
        <row r="144">
          <cell r="A144">
            <v>38148</v>
          </cell>
        </row>
        <row r="145">
          <cell r="A145">
            <v>38237</v>
          </cell>
        </row>
        <row r="146">
          <cell r="A146">
            <v>38272</v>
          </cell>
        </row>
        <row r="147">
          <cell r="A147">
            <v>38293</v>
          </cell>
        </row>
        <row r="148">
          <cell r="A148">
            <v>38306</v>
          </cell>
        </row>
        <row r="149">
          <cell r="A149">
            <v>38346</v>
          </cell>
        </row>
        <row r="150">
          <cell r="A150">
            <v>38353</v>
          </cell>
        </row>
        <row r="151">
          <cell r="A151">
            <v>38390</v>
          </cell>
        </row>
        <row r="152">
          <cell r="A152">
            <v>38391</v>
          </cell>
        </row>
        <row r="153">
          <cell r="A153">
            <v>38436</v>
          </cell>
        </row>
        <row r="154">
          <cell r="A154">
            <v>38463</v>
          </cell>
        </row>
        <row r="155">
          <cell r="A155">
            <v>38473</v>
          </cell>
        </row>
        <row r="156">
          <cell r="A156">
            <v>38498</v>
          </cell>
        </row>
        <row r="157">
          <cell r="A157">
            <v>38602</v>
          </cell>
        </row>
        <row r="158">
          <cell r="A158">
            <v>38637</v>
          </cell>
        </row>
        <row r="159">
          <cell r="A159">
            <v>38658</v>
          </cell>
        </row>
        <row r="160">
          <cell r="A160">
            <v>38671</v>
          </cell>
        </row>
        <row r="161">
          <cell r="A161">
            <v>38711</v>
          </cell>
        </row>
        <row r="162">
          <cell r="A162">
            <v>38718</v>
          </cell>
        </row>
        <row r="163">
          <cell r="A163">
            <v>38775</v>
          </cell>
        </row>
        <row r="164">
          <cell r="A164">
            <v>38776</v>
          </cell>
        </row>
        <row r="165">
          <cell r="A165">
            <v>38821</v>
          </cell>
        </row>
        <row r="166">
          <cell r="A166">
            <v>38828</v>
          </cell>
        </row>
        <row r="167">
          <cell r="A167">
            <v>38838</v>
          </cell>
        </row>
        <row r="168">
          <cell r="A168">
            <v>38883</v>
          </cell>
        </row>
        <row r="169">
          <cell r="A169">
            <v>38967</v>
          </cell>
        </row>
        <row r="170">
          <cell r="A170">
            <v>39002</v>
          </cell>
        </row>
        <row r="171">
          <cell r="A171">
            <v>39023</v>
          </cell>
        </row>
        <row r="172">
          <cell r="A172">
            <v>39036</v>
          </cell>
        </row>
        <row r="173">
          <cell r="A173">
            <v>39076</v>
          </cell>
        </row>
        <row r="174">
          <cell r="A174">
            <v>39083</v>
          </cell>
        </row>
        <row r="175">
          <cell r="A175">
            <v>39132</v>
          </cell>
        </row>
        <row r="176">
          <cell r="A176">
            <v>39133</v>
          </cell>
        </row>
        <row r="177">
          <cell r="A177">
            <v>39178</v>
          </cell>
        </row>
        <row r="178">
          <cell r="A178">
            <v>39193</v>
          </cell>
        </row>
        <row r="179">
          <cell r="A179">
            <v>39203</v>
          </cell>
        </row>
        <row r="180">
          <cell r="A180">
            <v>39240</v>
          </cell>
        </row>
        <row r="181">
          <cell r="A181">
            <v>39332</v>
          </cell>
        </row>
        <row r="182">
          <cell r="A182">
            <v>39367</v>
          </cell>
        </row>
        <row r="183">
          <cell r="A183">
            <v>39388</v>
          </cell>
        </row>
        <row r="184">
          <cell r="A184">
            <v>39401</v>
          </cell>
        </row>
        <row r="185">
          <cell r="A185">
            <v>39441</v>
          </cell>
        </row>
        <row r="186">
          <cell r="A186">
            <v>39448</v>
          </cell>
        </row>
        <row r="187">
          <cell r="A187">
            <v>39482</v>
          </cell>
        </row>
        <row r="188">
          <cell r="A188">
            <v>39483</v>
          </cell>
        </row>
        <row r="189">
          <cell r="A189">
            <v>39528</v>
          </cell>
        </row>
        <row r="190">
          <cell r="A190">
            <v>39559</v>
          </cell>
        </row>
        <row r="191">
          <cell r="A191">
            <v>39569</v>
          </cell>
        </row>
        <row r="192">
          <cell r="A192">
            <v>39590</v>
          </cell>
        </row>
        <row r="193">
          <cell r="A193">
            <v>39698</v>
          </cell>
        </row>
        <row r="194">
          <cell r="A194">
            <v>39733</v>
          </cell>
        </row>
        <row r="195">
          <cell r="A195">
            <v>39754</v>
          </cell>
        </row>
        <row r="196">
          <cell r="A196">
            <v>39767</v>
          </cell>
        </row>
        <row r="197">
          <cell r="A197">
            <v>39807</v>
          </cell>
        </row>
        <row r="198">
          <cell r="A198">
            <v>39814</v>
          </cell>
        </row>
        <row r="199">
          <cell r="A199">
            <v>39867</v>
          </cell>
        </row>
        <row r="200">
          <cell r="A200">
            <v>39868</v>
          </cell>
        </row>
        <row r="201">
          <cell r="A201">
            <v>39913</v>
          </cell>
        </row>
        <row r="202">
          <cell r="A202">
            <v>39924</v>
          </cell>
        </row>
        <row r="203">
          <cell r="A203">
            <v>39934</v>
          </cell>
        </row>
        <row r="204">
          <cell r="A204">
            <v>39975</v>
          </cell>
        </row>
        <row r="205">
          <cell r="A205">
            <v>40063</v>
          </cell>
        </row>
        <row r="206">
          <cell r="A206">
            <v>40098</v>
          </cell>
        </row>
        <row r="207">
          <cell r="A207">
            <v>40119</v>
          </cell>
        </row>
        <row r="208">
          <cell r="A208">
            <v>40132</v>
          </cell>
        </row>
        <row r="209">
          <cell r="A209">
            <v>40172</v>
          </cell>
        </row>
        <row r="210">
          <cell r="A210">
            <v>40179</v>
          </cell>
        </row>
        <row r="211">
          <cell r="A211">
            <v>40224</v>
          </cell>
        </row>
        <row r="212">
          <cell r="A212">
            <v>40225</v>
          </cell>
        </row>
        <row r="213">
          <cell r="A213">
            <v>40270</v>
          </cell>
        </row>
        <row r="214">
          <cell r="A214">
            <v>40289</v>
          </cell>
        </row>
        <row r="215">
          <cell r="A215">
            <v>40299</v>
          </cell>
        </row>
        <row r="216">
          <cell r="A216">
            <v>40332</v>
          </cell>
        </row>
        <row r="217">
          <cell r="A217">
            <v>40428</v>
          </cell>
        </row>
        <row r="218">
          <cell r="A218">
            <v>40463</v>
          </cell>
        </row>
        <row r="219">
          <cell r="A219">
            <v>40484</v>
          </cell>
        </row>
        <row r="220">
          <cell r="A220">
            <v>40497</v>
          </cell>
        </row>
        <row r="221">
          <cell r="A221">
            <v>40537</v>
          </cell>
        </row>
        <row r="222">
          <cell r="A222">
            <v>40544</v>
          </cell>
        </row>
        <row r="223">
          <cell r="A223">
            <v>40609</v>
          </cell>
        </row>
        <row r="224">
          <cell r="A224">
            <v>40610</v>
          </cell>
        </row>
        <row r="225">
          <cell r="A225">
            <v>40654</v>
          </cell>
        </row>
        <row r="226">
          <cell r="A226">
            <v>40655</v>
          </cell>
        </row>
        <row r="227">
          <cell r="A227">
            <v>40664</v>
          </cell>
        </row>
        <row r="228">
          <cell r="A228">
            <v>40717</v>
          </cell>
        </row>
        <row r="229">
          <cell r="A229">
            <v>40793</v>
          </cell>
        </row>
        <row r="230">
          <cell r="A230">
            <v>40828</v>
          </cell>
        </row>
        <row r="231">
          <cell r="A231">
            <v>40849</v>
          </cell>
        </row>
        <row r="232">
          <cell r="A232">
            <v>40862</v>
          </cell>
        </row>
        <row r="233">
          <cell r="A233">
            <v>40902</v>
          </cell>
        </row>
        <row r="234">
          <cell r="A234">
            <v>40909</v>
          </cell>
        </row>
        <row r="235">
          <cell r="A235">
            <v>40959</v>
          </cell>
        </row>
        <row r="236">
          <cell r="A236">
            <v>40960</v>
          </cell>
        </row>
        <row r="237">
          <cell r="A237">
            <v>41005</v>
          </cell>
        </row>
        <row r="238">
          <cell r="A238">
            <v>41020</v>
          </cell>
        </row>
        <row r="239">
          <cell r="A239">
            <v>41030</v>
          </cell>
        </row>
        <row r="240">
          <cell r="A240">
            <v>41067</v>
          </cell>
        </row>
        <row r="241">
          <cell r="A241">
            <v>41159</v>
          </cell>
        </row>
        <row r="242">
          <cell r="A242">
            <v>41194</v>
          </cell>
        </row>
        <row r="243">
          <cell r="A243">
            <v>41215</v>
          </cell>
        </row>
        <row r="244">
          <cell r="A244">
            <v>41228</v>
          </cell>
        </row>
        <row r="245">
          <cell r="A245">
            <v>41268</v>
          </cell>
        </row>
        <row r="246">
          <cell r="A246">
            <v>41275</v>
          </cell>
        </row>
        <row r="247">
          <cell r="A247">
            <v>41316</v>
          </cell>
        </row>
        <row r="248">
          <cell r="A248">
            <v>41317</v>
          </cell>
        </row>
        <row r="249">
          <cell r="A249">
            <v>41362</v>
          </cell>
        </row>
        <row r="250">
          <cell r="A250">
            <v>41385</v>
          </cell>
        </row>
        <row r="251">
          <cell r="A251">
            <v>41395</v>
          </cell>
        </row>
        <row r="252">
          <cell r="A252">
            <v>41424</v>
          </cell>
        </row>
        <row r="253">
          <cell r="A253">
            <v>41524</v>
          </cell>
        </row>
        <row r="254">
          <cell r="A254">
            <v>41559</v>
          </cell>
        </row>
        <row r="255">
          <cell r="A255">
            <v>41580</v>
          </cell>
        </row>
        <row r="256">
          <cell r="A256">
            <v>41593</v>
          </cell>
        </row>
        <row r="257">
          <cell r="A257">
            <v>41633</v>
          </cell>
        </row>
        <row r="258">
          <cell r="A258">
            <v>41640</v>
          </cell>
        </row>
        <row r="259">
          <cell r="A259">
            <v>41701</v>
          </cell>
        </row>
        <row r="260">
          <cell r="A260">
            <v>41702</v>
          </cell>
        </row>
        <row r="261">
          <cell r="A261">
            <v>41747</v>
          </cell>
        </row>
        <row r="262">
          <cell r="A262">
            <v>41750</v>
          </cell>
        </row>
        <row r="263">
          <cell r="A263">
            <v>41760</v>
          </cell>
        </row>
        <row r="264">
          <cell r="A264">
            <v>41809</v>
          </cell>
        </row>
        <row r="265">
          <cell r="A265">
            <v>41889</v>
          </cell>
        </row>
        <row r="266">
          <cell r="A266">
            <v>41924</v>
          </cell>
        </row>
        <row r="267">
          <cell r="A267">
            <v>41945</v>
          </cell>
        </row>
        <row r="268">
          <cell r="A268">
            <v>41958</v>
          </cell>
        </row>
        <row r="269">
          <cell r="A269">
            <v>41998</v>
          </cell>
        </row>
        <row r="270">
          <cell r="A270">
            <v>42005</v>
          </cell>
        </row>
        <row r="271">
          <cell r="A271">
            <v>42051</v>
          </cell>
        </row>
        <row r="272">
          <cell r="A272">
            <v>42052</v>
          </cell>
        </row>
        <row r="273">
          <cell r="A273">
            <v>42097</v>
          </cell>
        </row>
        <row r="274">
          <cell r="A274">
            <v>42115</v>
          </cell>
        </row>
        <row r="275">
          <cell r="A275">
            <v>42125</v>
          </cell>
        </row>
        <row r="276">
          <cell r="A276">
            <v>42159</v>
          </cell>
        </row>
        <row r="277">
          <cell r="A277">
            <v>42254</v>
          </cell>
        </row>
        <row r="278">
          <cell r="A278">
            <v>42289</v>
          </cell>
        </row>
        <row r="279">
          <cell r="A279">
            <v>42310</v>
          </cell>
        </row>
        <row r="280">
          <cell r="A280">
            <v>42323</v>
          </cell>
        </row>
        <row r="281">
          <cell r="A281">
            <v>42363</v>
          </cell>
        </row>
        <row r="282">
          <cell r="A282">
            <v>42370</v>
          </cell>
        </row>
        <row r="283">
          <cell r="A283">
            <v>42408</v>
          </cell>
        </row>
        <row r="284">
          <cell r="A284">
            <v>42409</v>
          </cell>
        </row>
        <row r="285">
          <cell r="A285">
            <v>42454</v>
          </cell>
        </row>
        <row r="286">
          <cell r="A286">
            <v>42481</v>
          </cell>
        </row>
        <row r="287">
          <cell r="A287">
            <v>42491</v>
          </cell>
        </row>
        <row r="288">
          <cell r="A288">
            <v>42516</v>
          </cell>
        </row>
        <row r="289">
          <cell r="A289">
            <v>42620</v>
          </cell>
        </row>
        <row r="290">
          <cell r="A290">
            <v>42655</v>
          </cell>
        </row>
        <row r="291">
          <cell r="A291">
            <v>42676</v>
          </cell>
        </row>
        <row r="292">
          <cell r="A292">
            <v>42689</v>
          </cell>
        </row>
        <row r="293">
          <cell r="A293">
            <v>42729</v>
          </cell>
        </row>
        <row r="294">
          <cell r="A294">
            <v>42736</v>
          </cell>
        </row>
        <row r="295">
          <cell r="A295">
            <v>42793</v>
          </cell>
        </row>
        <row r="296">
          <cell r="A296">
            <v>42794</v>
          </cell>
        </row>
        <row r="297">
          <cell r="A297">
            <v>42839</v>
          </cell>
        </row>
        <row r="298">
          <cell r="A298">
            <v>42846</v>
          </cell>
        </row>
        <row r="299">
          <cell r="A299">
            <v>42856</v>
          </cell>
        </row>
        <row r="300">
          <cell r="A300">
            <v>42901</v>
          </cell>
        </row>
        <row r="301">
          <cell r="A301">
            <v>42985</v>
          </cell>
        </row>
        <row r="302">
          <cell r="A302">
            <v>43020</v>
          </cell>
        </row>
        <row r="303">
          <cell r="A303">
            <v>43041</v>
          </cell>
        </row>
        <row r="304">
          <cell r="A304">
            <v>43054</v>
          </cell>
        </row>
        <row r="305">
          <cell r="A305">
            <v>43094</v>
          </cell>
        </row>
        <row r="306">
          <cell r="A306">
            <v>43101</v>
          </cell>
        </row>
        <row r="307">
          <cell r="A307">
            <v>43143</v>
          </cell>
        </row>
        <row r="308">
          <cell r="A308">
            <v>43144</v>
          </cell>
        </row>
        <row r="309">
          <cell r="A309">
            <v>43189</v>
          </cell>
        </row>
        <row r="310">
          <cell r="A310">
            <v>43211</v>
          </cell>
        </row>
        <row r="311">
          <cell r="A311">
            <v>43221</v>
          </cell>
        </row>
        <row r="312">
          <cell r="A312">
            <v>43251</v>
          </cell>
        </row>
        <row r="313">
          <cell r="A313">
            <v>43350</v>
          </cell>
        </row>
        <row r="314">
          <cell r="A314">
            <v>43385</v>
          </cell>
        </row>
        <row r="315">
          <cell r="A315">
            <v>43406</v>
          </cell>
        </row>
        <row r="316">
          <cell r="A316">
            <v>43419</v>
          </cell>
        </row>
        <row r="317">
          <cell r="A317">
            <v>43459</v>
          </cell>
        </row>
        <row r="318">
          <cell r="A318">
            <v>43466</v>
          </cell>
        </row>
        <row r="319">
          <cell r="A319">
            <v>43528</v>
          </cell>
        </row>
        <row r="320">
          <cell r="A320">
            <v>43529</v>
          </cell>
        </row>
        <row r="321">
          <cell r="A321">
            <v>43574</v>
          </cell>
        </row>
        <row r="322">
          <cell r="A322">
            <v>43576</v>
          </cell>
        </row>
        <row r="323">
          <cell r="A323">
            <v>43586</v>
          </cell>
        </row>
        <row r="324">
          <cell r="A324">
            <v>43636</v>
          </cell>
        </row>
        <row r="325">
          <cell r="A325">
            <v>43715</v>
          </cell>
        </row>
        <row r="326">
          <cell r="A326">
            <v>43750</v>
          </cell>
        </row>
        <row r="327">
          <cell r="A327">
            <v>43771</v>
          </cell>
        </row>
        <row r="328">
          <cell r="A328">
            <v>43784</v>
          </cell>
        </row>
        <row r="329">
          <cell r="A329">
            <v>43824</v>
          </cell>
        </row>
        <row r="330">
          <cell r="A330">
            <v>43831</v>
          </cell>
        </row>
        <row r="331">
          <cell r="A331">
            <v>43885</v>
          </cell>
        </row>
        <row r="332">
          <cell r="A332">
            <v>43886</v>
          </cell>
        </row>
        <row r="333">
          <cell r="A333">
            <v>43931</v>
          </cell>
        </row>
        <row r="334">
          <cell r="A334">
            <v>43942</v>
          </cell>
        </row>
        <row r="335">
          <cell r="A335">
            <v>43952</v>
          </cell>
        </row>
        <row r="336">
          <cell r="A336">
            <v>43993</v>
          </cell>
        </row>
        <row r="337">
          <cell r="A337">
            <v>44081</v>
          </cell>
        </row>
        <row r="338">
          <cell r="A338">
            <v>44116</v>
          </cell>
        </row>
        <row r="339">
          <cell r="A339">
            <v>44137</v>
          </cell>
        </row>
        <row r="340">
          <cell r="A340">
            <v>44150</v>
          </cell>
        </row>
        <row r="341">
          <cell r="A341">
            <v>44190</v>
          </cell>
        </row>
        <row r="342">
          <cell r="A342">
            <v>44197</v>
          </cell>
        </row>
        <row r="343">
          <cell r="A343">
            <v>44242</v>
          </cell>
        </row>
        <row r="344">
          <cell r="A344">
            <v>44243</v>
          </cell>
        </row>
        <row r="345">
          <cell r="A345">
            <v>44288</v>
          </cell>
        </row>
        <row r="346">
          <cell r="A346">
            <v>44307</v>
          </cell>
        </row>
        <row r="347">
          <cell r="A347">
            <v>44317</v>
          </cell>
        </row>
        <row r="348">
          <cell r="A348">
            <v>44350</v>
          </cell>
        </row>
        <row r="349">
          <cell r="A349">
            <v>44446</v>
          </cell>
        </row>
        <row r="350">
          <cell r="A350">
            <v>44481</v>
          </cell>
        </row>
        <row r="351">
          <cell r="A351">
            <v>44502</v>
          </cell>
        </row>
        <row r="352">
          <cell r="A352">
            <v>44515</v>
          </cell>
        </row>
        <row r="353">
          <cell r="A353">
            <v>44555</v>
          </cell>
        </row>
        <row r="354">
          <cell r="A354">
            <v>44562</v>
          </cell>
        </row>
        <row r="355">
          <cell r="A355">
            <v>44620</v>
          </cell>
        </row>
        <row r="356">
          <cell r="A356">
            <v>44621</v>
          </cell>
        </row>
        <row r="357">
          <cell r="A357">
            <v>44666</v>
          </cell>
        </row>
        <row r="358">
          <cell r="A358">
            <v>44672</v>
          </cell>
        </row>
        <row r="359">
          <cell r="A359">
            <v>44682</v>
          </cell>
        </row>
        <row r="360">
          <cell r="A360">
            <v>44728</v>
          </cell>
        </row>
        <row r="361">
          <cell r="A361">
            <v>44811</v>
          </cell>
        </row>
        <row r="362">
          <cell r="A362">
            <v>44846</v>
          </cell>
        </row>
        <row r="363">
          <cell r="A363">
            <v>44867</v>
          </cell>
        </row>
        <row r="364">
          <cell r="A364">
            <v>44880</v>
          </cell>
        </row>
        <row r="365">
          <cell r="A365">
            <v>44920</v>
          </cell>
        </row>
        <row r="366">
          <cell r="A366">
            <v>44927</v>
          </cell>
        </row>
        <row r="367">
          <cell r="A367">
            <v>44977</v>
          </cell>
        </row>
        <row r="368">
          <cell r="A368">
            <v>44978</v>
          </cell>
        </row>
        <row r="369">
          <cell r="A369">
            <v>45023</v>
          </cell>
        </row>
        <row r="370">
          <cell r="A370">
            <v>45037</v>
          </cell>
        </row>
        <row r="371">
          <cell r="A371">
            <v>45047</v>
          </cell>
        </row>
        <row r="372">
          <cell r="A372">
            <v>45085</v>
          </cell>
        </row>
        <row r="373">
          <cell r="A373">
            <v>45176</v>
          </cell>
        </row>
        <row r="374">
          <cell r="A374">
            <v>45211</v>
          </cell>
        </row>
        <row r="375">
          <cell r="A375">
            <v>45232</v>
          </cell>
        </row>
        <row r="376">
          <cell r="A376">
            <v>45245</v>
          </cell>
        </row>
        <row r="377">
          <cell r="A377">
            <v>45285</v>
          </cell>
        </row>
        <row r="378">
          <cell r="A378">
            <v>45292</v>
          </cell>
        </row>
        <row r="379">
          <cell r="A379">
            <v>45334</v>
          </cell>
        </row>
        <row r="380">
          <cell r="A380">
            <v>45335</v>
          </cell>
        </row>
        <row r="381">
          <cell r="A381">
            <v>45380</v>
          </cell>
        </row>
        <row r="382">
          <cell r="A382">
            <v>45403</v>
          </cell>
        </row>
        <row r="383">
          <cell r="A383">
            <v>45413</v>
          </cell>
        </row>
        <row r="384">
          <cell r="A384">
            <v>45442</v>
          </cell>
        </row>
        <row r="385">
          <cell r="A385">
            <v>45542</v>
          </cell>
        </row>
        <row r="386">
          <cell r="A386">
            <v>45577</v>
          </cell>
        </row>
        <row r="387">
          <cell r="A387">
            <v>45598</v>
          </cell>
        </row>
        <row r="388">
          <cell r="A388">
            <v>45611</v>
          </cell>
        </row>
        <row r="389">
          <cell r="A389">
            <v>45651</v>
          </cell>
        </row>
        <row r="390">
          <cell r="A390">
            <v>45658</v>
          </cell>
        </row>
        <row r="391">
          <cell r="A391">
            <v>45719</v>
          </cell>
        </row>
        <row r="392">
          <cell r="A392">
            <v>45720</v>
          </cell>
        </row>
        <row r="393">
          <cell r="A393">
            <v>45765</v>
          </cell>
        </row>
        <row r="394">
          <cell r="A394">
            <v>45768</v>
          </cell>
        </row>
        <row r="395">
          <cell r="A395">
            <v>45778</v>
          </cell>
        </row>
        <row r="396">
          <cell r="A396">
            <v>45827</v>
          </cell>
        </row>
        <row r="397">
          <cell r="A397">
            <v>45907</v>
          </cell>
        </row>
        <row r="398">
          <cell r="A398">
            <v>45942</v>
          </cell>
        </row>
        <row r="399">
          <cell r="A399">
            <v>45963</v>
          </cell>
        </row>
        <row r="400">
          <cell r="A400">
            <v>45976</v>
          </cell>
        </row>
        <row r="401">
          <cell r="A401">
            <v>46016</v>
          </cell>
        </row>
        <row r="402">
          <cell r="A402">
            <v>46023</v>
          </cell>
        </row>
        <row r="403">
          <cell r="A403">
            <v>46069</v>
          </cell>
        </row>
        <row r="404">
          <cell r="A404">
            <v>46070</v>
          </cell>
        </row>
        <row r="405">
          <cell r="A405">
            <v>46115</v>
          </cell>
        </row>
        <row r="406">
          <cell r="A406">
            <v>46133</v>
          </cell>
        </row>
        <row r="407">
          <cell r="A407">
            <v>46143</v>
          </cell>
        </row>
        <row r="408">
          <cell r="A408">
            <v>46177</v>
          </cell>
        </row>
        <row r="409">
          <cell r="A409">
            <v>46272</v>
          </cell>
        </row>
        <row r="410">
          <cell r="A410">
            <v>46307</v>
          </cell>
        </row>
        <row r="411">
          <cell r="A411">
            <v>46328</v>
          </cell>
        </row>
        <row r="412">
          <cell r="A412">
            <v>46341</v>
          </cell>
        </row>
        <row r="413">
          <cell r="A413">
            <v>46381</v>
          </cell>
        </row>
        <row r="414">
          <cell r="A414">
            <v>46388</v>
          </cell>
        </row>
        <row r="415">
          <cell r="A415">
            <v>46426</v>
          </cell>
        </row>
        <row r="416">
          <cell r="A416">
            <v>46427</v>
          </cell>
        </row>
        <row r="417">
          <cell r="A417">
            <v>46472</v>
          </cell>
        </row>
        <row r="418">
          <cell r="A418">
            <v>46498</v>
          </cell>
        </row>
        <row r="419">
          <cell r="A419">
            <v>46508</v>
          </cell>
        </row>
        <row r="420">
          <cell r="A420">
            <v>46534</v>
          </cell>
        </row>
        <row r="421">
          <cell r="A421">
            <v>46637</v>
          </cell>
        </row>
        <row r="422">
          <cell r="A422">
            <v>46672</v>
          </cell>
        </row>
        <row r="423">
          <cell r="A423">
            <v>46693</v>
          </cell>
        </row>
        <row r="424">
          <cell r="A424">
            <v>46706</v>
          </cell>
        </row>
        <row r="425">
          <cell r="A425">
            <v>46746</v>
          </cell>
        </row>
        <row r="426">
          <cell r="A426">
            <v>46753</v>
          </cell>
        </row>
        <row r="427">
          <cell r="A427">
            <v>46811</v>
          </cell>
        </row>
        <row r="428">
          <cell r="A428">
            <v>46812</v>
          </cell>
        </row>
        <row r="429">
          <cell r="A429">
            <v>46857</v>
          </cell>
        </row>
        <row r="430">
          <cell r="A430">
            <v>46864</v>
          </cell>
        </row>
        <row r="431">
          <cell r="A431">
            <v>46874</v>
          </cell>
        </row>
        <row r="432">
          <cell r="A432">
            <v>46919</v>
          </cell>
        </row>
        <row r="433">
          <cell r="A433">
            <v>47003</v>
          </cell>
        </row>
        <row r="434">
          <cell r="A434">
            <v>47038</v>
          </cell>
        </row>
        <row r="435">
          <cell r="A435">
            <v>47059</v>
          </cell>
        </row>
        <row r="436">
          <cell r="A436">
            <v>47072</v>
          </cell>
        </row>
        <row r="437">
          <cell r="A437">
            <v>47112</v>
          </cell>
        </row>
        <row r="438">
          <cell r="A438">
            <v>47119</v>
          </cell>
        </row>
        <row r="439">
          <cell r="A439">
            <v>47161</v>
          </cell>
        </row>
        <row r="440">
          <cell r="A440">
            <v>47162</v>
          </cell>
        </row>
        <row r="441">
          <cell r="A441">
            <v>47207</v>
          </cell>
        </row>
        <row r="442">
          <cell r="A442">
            <v>47229</v>
          </cell>
        </row>
        <row r="443">
          <cell r="A443">
            <v>47239</v>
          </cell>
        </row>
        <row r="444">
          <cell r="A444">
            <v>47269</v>
          </cell>
        </row>
        <row r="445">
          <cell r="A445">
            <v>47368</v>
          </cell>
        </row>
        <row r="446">
          <cell r="A446">
            <v>47403</v>
          </cell>
        </row>
        <row r="447">
          <cell r="A447">
            <v>47424</v>
          </cell>
        </row>
        <row r="448">
          <cell r="A448">
            <v>47437</v>
          </cell>
        </row>
        <row r="449">
          <cell r="A449">
            <v>47477</v>
          </cell>
        </row>
        <row r="450">
          <cell r="A450">
            <v>47484</v>
          </cell>
        </row>
        <row r="451">
          <cell r="A451">
            <v>47546</v>
          </cell>
        </row>
        <row r="452">
          <cell r="A452">
            <v>47547</v>
          </cell>
        </row>
        <row r="453">
          <cell r="A453">
            <v>47592</v>
          </cell>
        </row>
        <row r="454">
          <cell r="A454">
            <v>47594</v>
          </cell>
        </row>
        <row r="455">
          <cell r="A455">
            <v>47604</v>
          </cell>
        </row>
        <row r="456">
          <cell r="A456">
            <v>47654</v>
          </cell>
        </row>
        <row r="457">
          <cell r="A457">
            <v>47733</v>
          </cell>
        </row>
        <row r="458">
          <cell r="A458">
            <v>47768</v>
          </cell>
        </row>
        <row r="459">
          <cell r="A459">
            <v>47789</v>
          </cell>
        </row>
        <row r="460">
          <cell r="A460">
            <v>47802</v>
          </cell>
        </row>
        <row r="461">
          <cell r="A461">
            <v>47842</v>
          </cell>
        </row>
        <row r="462">
          <cell r="A462">
            <v>47849</v>
          </cell>
        </row>
        <row r="463">
          <cell r="A463">
            <v>47903</v>
          </cell>
        </row>
        <row r="464">
          <cell r="A464">
            <v>47904</v>
          </cell>
        </row>
        <row r="465">
          <cell r="A465">
            <v>47949</v>
          </cell>
        </row>
        <row r="466">
          <cell r="A466">
            <v>47959</v>
          </cell>
        </row>
        <row r="467">
          <cell r="A467">
            <v>47969</v>
          </cell>
        </row>
        <row r="468">
          <cell r="A468">
            <v>48011</v>
          </cell>
        </row>
        <row r="469">
          <cell r="A469">
            <v>48098</v>
          </cell>
        </row>
        <row r="470">
          <cell r="A470">
            <v>48133</v>
          </cell>
        </row>
        <row r="471">
          <cell r="A471">
            <v>48154</v>
          </cell>
        </row>
        <row r="472">
          <cell r="A472">
            <v>48167</v>
          </cell>
        </row>
        <row r="473">
          <cell r="A473">
            <v>48207</v>
          </cell>
        </row>
        <row r="474">
          <cell r="A474">
            <v>48214</v>
          </cell>
        </row>
        <row r="475">
          <cell r="A475">
            <v>48253</v>
          </cell>
        </row>
        <row r="476">
          <cell r="A476">
            <v>48254</v>
          </cell>
        </row>
        <row r="477">
          <cell r="A477">
            <v>48299</v>
          </cell>
        </row>
        <row r="478">
          <cell r="A478">
            <v>48325</v>
          </cell>
        </row>
        <row r="479">
          <cell r="A479">
            <v>48335</v>
          </cell>
        </row>
        <row r="480">
          <cell r="A480">
            <v>48361</v>
          </cell>
        </row>
        <row r="481">
          <cell r="A481">
            <v>48464</v>
          </cell>
        </row>
        <row r="482">
          <cell r="A482">
            <v>48499</v>
          </cell>
        </row>
        <row r="483">
          <cell r="A483">
            <v>48520</v>
          </cell>
        </row>
        <row r="484">
          <cell r="A484">
            <v>48533</v>
          </cell>
        </row>
        <row r="485">
          <cell r="A485">
            <v>48573</v>
          </cell>
        </row>
        <row r="486">
          <cell r="A486">
            <v>48580</v>
          </cell>
        </row>
        <row r="487">
          <cell r="A487">
            <v>48638</v>
          </cell>
        </row>
        <row r="488">
          <cell r="A488">
            <v>48639</v>
          </cell>
        </row>
        <row r="489">
          <cell r="A489">
            <v>48684</v>
          </cell>
        </row>
        <row r="490">
          <cell r="A490">
            <v>48690</v>
          </cell>
        </row>
        <row r="491">
          <cell r="A491">
            <v>48700</v>
          </cell>
        </row>
        <row r="492">
          <cell r="A492">
            <v>48746</v>
          </cell>
        </row>
        <row r="493">
          <cell r="A493">
            <v>48829</v>
          </cell>
        </row>
        <row r="494">
          <cell r="A494">
            <v>48864</v>
          </cell>
        </row>
        <row r="495">
          <cell r="A495">
            <v>48885</v>
          </cell>
        </row>
        <row r="496">
          <cell r="A496">
            <v>48898</v>
          </cell>
        </row>
        <row r="497">
          <cell r="A497">
            <v>48938</v>
          </cell>
        </row>
        <row r="498">
          <cell r="A498">
            <v>48945</v>
          </cell>
        </row>
        <row r="499">
          <cell r="A499">
            <v>48995</v>
          </cell>
        </row>
        <row r="500">
          <cell r="A500">
            <v>48996</v>
          </cell>
        </row>
        <row r="501">
          <cell r="A501">
            <v>49041</v>
          </cell>
        </row>
        <row r="502">
          <cell r="A502">
            <v>49055</v>
          </cell>
        </row>
        <row r="503">
          <cell r="A503">
            <v>49065</v>
          </cell>
        </row>
        <row r="504">
          <cell r="A504">
            <v>49103</v>
          </cell>
        </row>
        <row r="505">
          <cell r="A505">
            <v>49194</v>
          </cell>
        </row>
        <row r="506">
          <cell r="A506">
            <v>49229</v>
          </cell>
        </row>
        <row r="507">
          <cell r="A507">
            <v>49250</v>
          </cell>
        </row>
        <row r="508">
          <cell r="A508">
            <v>49263</v>
          </cell>
        </row>
        <row r="509">
          <cell r="A509">
            <v>49303</v>
          </cell>
        </row>
        <row r="510">
          <cell r="A510">
            <v>49310</v>
          </cell>
        </row>
        <row r="511">
          <cell r="A511">
            <v>49345</v>
          </cell>
        </row>
        <row r="512">
          <cell r="A512">
            <v>49346</v>
          </cell>
        </row>
        <row r="513">
          <cell r="A513">
            <v>49391</v>
          </cell>
        </row>
        <row r="514">
          <cell r="A514">
            <v>49420</v>
          </cell>
        </row>
        <row r="515">
          <cell r="A515">
            <v>49430</v>
          </cell>
        </row>
        <row r="516">
          <cell r="A516">
            <v>49453</v>
          </cell>
        </row>
        <row r="517">
          <cell r="A517">
            <v>49559</v>
          </cell>
        </row>
        <row r="518">
          <cell r="A518">
            <v>49594</v>
          </cell>
        </row>
        <row r="519">
          <cell r="A519">
            <v>49615</v>
          </cell>
        </row>
        <row r="520">
          <cell r="A520">
            <v>49628</v>
          </cell>
        </row>
        <row r="521">
          <cell r="A521">
            <v>49668</v>
          </cell>
        </row>
        <row r="522">
          <cell r="A522">
            <v>49675</v>
          </cell>
        </row>
        <row r="523">
          <cell r="A523">
            <v>49730</v>
          </cell>
        </row>
        <row r="524">
          <cell r="A524">
            <v>49731</v>
          </cell>
        </row>
        <row r="525">
          <cell r="A525">
            <v>49776</v>
          </cell>
        </row>
        <row r="526">
          <cell r="A526">
            <v>49786</v>
          </cell>
        </row>
        <row r="527">
          <cell r="A527">
            <v>49796</v>
          </cell>
        </row>
        <row r="528">
          <cell r="A528">
            <v>49838</v>
          </cell>
        </row>
        <row r="529">
          <cell r="A529">
            <v>49925</v>
          </cell>
        </row>
        <row r="530">
          <cell r="A530">
            <v>49960</v>
          </cell>
        </row>
        <row r="531">
          <cell r="A531">
            <v>49981</v>
          </cell>
        </row>
        <row r="532">
          <cell r="A532">
            <v>49994</v>
          </cell>
        </row>
        <row r="533">
          <cell r="A533">
            <v>50034</v>
          </cell>
        </row>
        <row r="534">
          <cell r="A534">
            <v>50041</v>
          </cell>
        </row>
        <row r="535">
          <cell r="A535">
            <v>50087</v>
          </cell>
        </row>
        <row r="536">
          <cell r="A536">
            <v>50088</v>
          </cell>
        </row>
        <row r="537">
          <cell r="A537">
            <v>50133</v>
          </cell>
        </row>
        <row r="538">
          <cell r="A538">
            <v>50151</v>
          </cell>
        </row>
        <row r="539">
          <cell r="A539">
            <v>50161</v>
          </cell>
        </row>
        <row r="540">
          <cell r="A540">
            <v>50195</v>
          </cell>
        </row>
        <row r="541">
          <cell r="A541">
            <v>50290</v>
          </cell>
        </row>
        <row r="542">
          <cell r="A542">
            <v>50325</v>
          </cell>
        </row>
        <row r="543">
          <cell r="A543">
            <v>50346</v>
          </cell>
        </row>
        <row r="544">
          <cell r="A544">
            <v>50359</v>
          </cell>
        </row>
        <row r="545">
          <cell r="A545">
            <v>50399</v>
          </cell>
        </row>
        <row r="546">
          <cell r="A546">
            <v>50406</v>
          </cell>
        </row>
        <row r="547">
          <cell r="A547">
            <v>50472</v>
          </cell>
        </row>
        <row r="548">
          <cell r="A548">
            <v>50473</v>
          </cell>
        </row>
        <row r="549">
          <cell r="A549">
            <v>50516</v>
          </cell>
        </row>
        <row r="550">
          <cell r="A550">
            <v>50518</v>
          </cell>
        </row>
        <row r="551">
          <cell r="A551">
            <v>50526</v>
          </cell>
        </row>
        <row r="552">
          <cell r="A552">
            <v>50580</v>
          </cell>
        </row>
        <row r="553">
          <cell r="A553">
            <v>50655</v>
          </cell>
        </row>
        <row r="554">
          <cell r="A554">
            <v>50690</v>
          </cell>
        </row>
        <row r="555">
          <cell r="A555">
            <v>50711</v>
          </cell>
        </row>
        <row r="556">
          <cell r="A556">
            <v>50724</v>
          </cell>
        </row>
        <row r="557">
          <cell r="A557">
            <v>50764</v>
          </cell>
        </row>
        <row r="558">
          <cell r="A558">
            <v>50771</v>
          </cell>
        </row>
        <row r="559">
          <cell r="A559">
            <v>50822</v>
          </cell>
        </row>
        <row r="560">
          <cell r="A560">
            <v>50823</v>
          </cell>
        </row>
        <row r="561">
          <cell r="A561">
            <v>50868</v>
          </cell>
        </row>
        <row r="562">
          <cell r="A562">
            <v>50881</v>
          </cell>
        </row>
        <row r="563">
          <cell r="A563">
            <v>50891</v>
          </cell>
        </row>
        <row r="564">
          <cell r="A564">
            <v>50930</v>
          </cell>
        </row>
        <row r="565">
          <cell r="A565">
            <v>51020</v>
          </cell>
        </row>
        <row r="566">
          <cell r="A566">
            <v>51055</v>
          </cell>
        </row>
        <row r="567">
          <cell r="A567">
            <v>51076</v>
          </cell>
        </row>
        <row r="568">
          <cell r="A568">
            <v>51089</v>
          </cell>
        </row>
        <row r="569">
          <cell r="A569">
            <v>51129</v>
          </cell>
        </row>
        <row r="570">
          <cell r="A570">
            <v>51136</v>
          </cell>
        </row>
        <row r="571">
          <cell r="A571">
            <v>51179</v>
          </cell>
        </row>
        <row r="572">
          <cell r="A572">
            <v>51180</v>
          </cell>
        </row>
        <row r="573">
          <cell r="A573">
            <v>51225</v>
          </cell>
        </row>
        <row r="574">
          <cell r="A574">
            <v>51247</v>
          </cell>
        </row>
        <row r="575">
          <cell r="A575">
            <v>51257</v>
          </cell>
        </row>
        <row r="576">
          <cell r="A576">
            <v>51287</v>
          </cell>
        </row>
        <row r="577">
          <cell r="A577">
            <v>51386</v>
          </cell>
        </row>
        <row r="578">
          <cell r="A578">
            <v>51421</v>
          </cell>
        </row>
        <row r="579">
          <cell r="A579">
            <v>51442</v>
          </cell>
        </row>
        <row r="580">
          <cell r="A580">
            <v>51455</v>
          </cell>
        </row>
        <row r="581">
          <cell r="A581">
            <v>51495</v>
          </cell>
        </row>
        <row r="582">
          <cell r="A582">
            <v>51502</v>
          </cell>
        </row>
        <row r="583">
          <cell r="A583">
            <v>51564</v>
          </cell>
        </row>
        <row r="584">
          <cell r="A584">
            <v>51565</v>
          </cell>
        </row>
        <row r="585">
          <cell r="A585">
            <v>51610</v>
          </cell>
        </row>
        <row r="586">
          <cell r="A586">
            <v>51612</v>
          </cell>
        </row>
        <row r="587">
          <cell r="A587">
            <v>51622</v>
          </cell>
        </row>
        <row r="588">
          <cell r="A588">
            <v>51672</v>
          </cell>
        </row>
        <row r="589">
          <cell r="A589">
            <v>51751</v>
          </cell>
        </row>
        <row r="590">
          <cell r="A590">
            <v>51786</v>
          </cell>
        </row>
        <row r="591">
          <cell r="A591">
            <v>51807</v>
          </cell>
        </row>
        <row r="592">
          <cell r="A592">
            <v>51820</v>
          </cell>
        </row>
        <row r="593">
          <cell r="A593">
            <v>51860</v>
          </cell>
        </row>
        <row r="594">
          <cell r="A594">
            <v>51867</v>
          </cell>
        </row>
        <row r="595">
          <cell r="A595">
            <v>51914</v>
          </cell>
        </row>
        <row r="596">
          <cell r="A596">
            <v>51915</v>
          </cell>
        </row>
        <row r="597">
          <cell r="A597">
            <v>51960</v>
          </cell>
        </row>
        <row r="598">
          <cell r="A598">
            <v>51977</v>
          </cell>
        </row>
        <row r="599">
          <cell r="A599">
            <v>51987</v>
          </cell>
        </row>
        <row r="600">
          <cell r="A600">
            <v>52022</v>
          </cell>
        </row>
        <row r="601">
          <cell r="A601">
            <v>52116</v>
          </cell>
        </row>
        <row r="602">
          <cell r="A602">
            <v>52151</v>
          </cell>
        </row>
        <row r="603">
          <cell r="A603">
            <v>52172</v>
          </cell>
        </row>
        <row r="604">
          <cell r="A604">
            <v>52185</v>
          </cell>
        </row>
        <row r="605">
          <cell r="A605">
            <v>52225</v>
          </cell>
        </row>
        <row r="606">
          <cell r="A606">
            <v>52232</v>
          </cell>
        </row>
        <row r="607">
          <cell r="A607">
            <v>52271</v>
          </cell>
        </row>
        <row r="608">
          <cell r="A608">
            <v>52272</v>
          </cell>
        </row>
        <row r="609">
          <cell r="A609">
            <v>52317</v>
          </cell>
        </row>
        <row r="610">
          <cell r="A610">
            <v>52342</v>
          </cell>
        </row>
        <row r="611">
          <cell r="A611">
            <v>52352</v>
          </cell>
        </row>
        <row r="612">
          <cell r="A612">
            <v>52379</v>
          </cell>
        </row>
        <row r="613">
          <cell r="A613">
            <v>52481</v>
          </cell>
        </row>
        <row r="614">
          <cell r="A614">
            <v>52516</v>
          </cell>
        </row>
        <row r="615">
          <cell r="A615">
            <v>52537</v>
          </cell>
        </row>
        <row r="616">
          <cell r="A616">
            <v>52550</v>
          </cell>
        </row>
        <row r="617">
          <cell r="A617">
            <v>52590</v>
          </cell>
        </row>
        <row r="618">
          <cell r="A618">
            <v>52597</v>
          </cell>
        </row>
        <row r="619">
          <cell r="A619">
            <v>52656</v>
          </cell>
        </row>
        <row r="620">
          <cell r="A620">
            <v>52657</v>
          </cell>
        </row>
        <row r="621">
          <cell r="A621">
            <v>52702</v>
          </cell>
        </row>
        <row r="622">
          <cell r="A622">
            <v>52708</v>
          </cell>
        </row>
        <row r="623">
          <cell r="A623">
            <v>52718</v>
          </cell>
        </row>
        <row r="624">
          <cell r="A624">
            <v>52764</v>
          </cell>
        </row>
        <row r="625">
          <cell r="A625">
            <v>52847</v>
          </cell>
        </row>
        <row r="626">
          <cell r="A626">
            <v>52882</v>
          </cell>
        </row>
        <row r="627">
          <cell r="A627">
            <v>52903</v>
          </cell>
        </row>
        <row r="628">
          <cell r="A628">
            <v>52916</v>
          </cell>
        </row>
        <row r="629">
          <cell r="A629">
            <v>52956</v>
          </cell>
        </row>
        <row r="630">
          <cell r="A630">
            <v>52963</v>
          </cell>
        </row>
        <row r="631">
          <cell r="A631">
            <v>53013</v>
          </cell>
        </row>
        <row r="632">
          <cell r="A632">
            <v>53014</v>
          </cell>
        </row>
        <row r="633">
          <cell r="A633">
            <v>53059</v>
          </cell>
        </row>
        <row r="634">
          <cell r="A634">
            <v>53073</v>
          </cell>
        </row>
        <row r="635">
          <cell r="A635">
            <v>53083</v>
          </cell>
        </row>
        <row r="636">
          <cell r="A636">
            <v>53121</v>
          </cell>
        </row>
        <row r="637">
          <cell r="A637">
            <v>53212</v>
          </cell>
        </row>
        <row r="638">
          <cell r="A638">
            <v>53247</v>
          </cell>
        </row>
        <row r="639">
          <cell r="A639">
            <v>53268</v>
          </cell>
        </row>
        <row r="640">
          <cell r="A640">
            <v>53281</v>
          </cell>
        </row>
        <row r="641">
          <cell r="A641">
            <v>53321</v>
          </cell>
        </row>
        <row r="642">
          <cell r="A642">
            <v>53328</v>
          </cell>
        </row>
        <row r="643">
          <cell r="A643">
            <v>53363</v>
          </cell>
        </row>
        <row r="644">
          <cell r="A644">
            <v>53364</v>
          </cell>
        </row>
        <row r="645">
          <cell r="A645">
            <v>53409</v>
          </cell>
        </row>
        <row r="646">
          <cell r="A646">
            <v>53438</v>
          </cell>
        </row>
        <row r="647">
          <cell r="A647">
            <v>53448</v>
          </cell>
        </row>
        <row r="648">
          <cell r="A648">
            <v>53471</v>
          </cell>
        </row>
        <row r="649">
          <cell r="A649">
            <v>53577</v>
          </cell>
        </row>
        <row r="650">
          <cell r="A650">
            <v>53612</v>
          </cell>
        </row>
        <row r="651">
          <cell r="A651">
            <v>53633</v>
          </cell>
        </row>
        <row r="652">
          <cell r="A652">
            <v>53646</v>
          </cell>
        </row>
        <row r="653">
          <cell r="A653">
            <v>53686</v>
          </cell>
        </row>
        <row r="654">
          <cell r="A654">
            <v>53693</v>
          </cell>
        </row>
        <row r="655">
          <cell r="A655">
            <v>53748</v>
          </cell>
        </row>
        <row r="656">
          <cell r="A656">
            <v>53749</v>
          </cell>
        </row>
        <row r="657">
          <cell r="A657">
            <v>53794</v>
          </cell>
        </row>
        <row r="658">
          <cell r="A658">
            <v>53803</v>
          </cell>
        </row>
        <row r="659">
          <cell r="A659">
            <v>53813</v>
          </cell>
        </row>
        <row r="660">
          <cell r="A660">
            <v>53856</v>
          </cell>
        </row>
        <row r="661">
          <cell r="A661">
            <v>53942</v>
          </cell>
        </row>
        <row r="662">
          <cell r="A662">
            <v>53977</v>
          </cell>
        </row>
        <row r="663">
          <cell r="A663">
            <v>53998</v>
          </cell>
        </row>
        <row r="664">
          <cell r="A664">
            <v>54011</v>
          </cell>
        </row>
        <row r="665">
          <cell r="A665">
            <v>54051</v>
          </cell>
        </row>
        <row r="666">
          <cell r="A666">
            <v>54058</v>
          </cell>
        </row>
        <row r="667">
          <cell r="A667">
            <v>54105</v>
          </cell>
        </row>
        <row r="668">
          <cell r="A668">
            <v>54106</v>
          </cell>
        </row>
        <row r="669">
          <cell r="A669">
            <v>54151</v>
          </cell>
        </row>
        <row r="670">
          <cell r="A670">
            <v>54169</v>
          </cell>
        </row>
        <row r="671">
          <cell r="A671">
            <v>54179</v>
          </cell>
        </row>
        <row r="672">
          <cell r="A672">
            <v>54213</v>
          </cell>
        </row>
        <row r="673">
          <cell r="A673">
            <v>54308</v>
          </cell>
        </row>
        <row r="674">
          <cell r="A674">
            <v>54343</v>
          </cell>
        </row>
        <row r="675">
          <cell r="A675">
            <v>54364</v>
          </cell>
        </row>
        <row r="676">
          <cell r="A676">
            <v>54377</v>
          </cell>
        </row>
        <row r="677">
          <cell r="A677">
            <v>54417</v>
          </cell>
        </row>
        <row r="678">
          <cell r="A678">
            <v>54424</v>
          </cell>
        </row>
        <row r="679">
          <cell r="A679">
            <v>54483</v>
          </cell>
        </row>
        <row r="680">
          <cell r="A680">
            <v>54484</v>
          </cell>
        </row>
        <row r="681">
          <cell r="A681">
            <v>54529</v>
          </cell>
        </row>
        <row r="682">
          <cell r="A682">
            <v>54534</v>
          </cell>
        </row>
        <row r="683">
          <cell r="A683">
            <v>54544</v>
          </cell>
        </row>
        <row r="684">
          <cell r="A684">
            <v>54591</v>
          </cell>
        </row>
        <row r="685">
          <cell r="A685">
            <v>54673</v>
          </cell>
        </row>
        <row r="686">
          <cell r="A686">
            <v>54708</v>
          </cell>
        </row>
        <row r="687">
          <cell r="A687">
            <v>54729</v>
          </cell>
        </row>
        <row r="688">
          <cell r="A688">
            <v>54742</v>
          </cell>
        </row>
        <row r="689">
          <cell r="A689">
            <v>54782</v>
          </cell>
        </row>
        <row r="690">
          <cell r="A690">
            <v>54789</v>
          </cell>
        </row>
        <row r="691">
          <cell r="A691">
            <v>54840</v>
          </cell>
        </row>
        <row r="692">
          <cell r="A692">
            <v>54841</v>
          </cell>
        </row>
        <row r="693">
          <cell r="A693">
            <v>54886</v>
          </cell>
        </row>
        <row r="694">
          <cell r="A694">
            <v>54899</v>
          </cell>
        </row>
        <row r="695">
          <cell r="A695">
            <v>54909</v>
          </cell>
        </row>
        <row r="696">
          <cell r="A696">
            <v>54948</v>
          </cell>
        </row>
        <row r="697">
          <cell r="A697">
            <v>55038</v>
          </cell>
        </row>
        <row r="698">
          <cell r="A698">
            <v>55073</v>
          </cell>
        </row>
        <row r="699">
          <cell r="A699">
            <v>55094</v>
          </cell>
        </row>
        <row r="700">
          <cell r="A700">
            <v>55107</v>
          </cell>
        </row>
        <row r="701">
          <cell r="A701">
            <v>55147</v>
          </cell>
        </row>
        <row r="702">
          <cell r="A702">
            <v>55154</v>
          </cell>
        </row>
        <row r="703">
          <cell r="A703">
            <v>55197</v>
          </cell>
        </row>
        <row r="704">
          <cell r="A704">
            <v>55198</v>
          </cell>
        </row>
        <row r="705">
          <cell r="A705">
            <v>55243</v>
          </cell>
        </row>
        <row r="706">
          <cell r="A706">
            <v>55264</v>
          </cell>
        </row>
        <row r="707">
          <cell r="A707">
            <v>55274</v>
          </cell>
        </row>
        <row r="708">
          <cell r="A708">
            <v>55305</v>
          </cell>
        </row>
        <row r="709">
          <cell r="A709">
            <v>55403</v>
          </cell>
        </row>
        <row r="710">
          <cell r="A710">
            <v>55438</v>
          </cell>
        </row>
        <row r="711">
          <cell r="A711">
            <v>55459</v>
          </cell>
        </row>
        <row r="712">
          <cell r="A712">
            <v>55472</v>
          </cell>
        </row>
        <row r="713">
          <cell r="A713">
            <v>55512</v>
          </cell>
        </row>
        <row r="714">
          <cell r="A714">
            <v>55519</v>
          </cell>
        </row>
        <row r="715">
          <cell r="A715">
            <v>55582</v>
          </cell>
        </row>
        <row r="716">
          <cell r="A716">
            <v>55583</v>
          </cell>
        </row>
        <row r="717">
          <cell r="A717">
            <v>55628</v>
          </cell>
        </row>
        <row r="718">
          <cell r="A718">
            <v>55630</v>
          </cell>
        </row>
        <row r="719">
          <cell r="A719">
            <v>55640</v>
          </cell>
        </row>
        <row r="720">
          <cell r="A720">
            <v>55690</v>
          </cell>
        </row>
        <row r="721">
          <cell r="A721">
            <v>55769</v>
          </cell>
        </row>
        <row r="722">
          <cell r="A722">
            <v>55804</v>
          </cell>
        </row>
        <row r="723">
          <cell r="A723">
            <v>55825</v>
          </cell>
        </row>
        <row r="724">
          <cell r="A724">
            <v>55838</v>
          </cell>
        </row>
        <row r="725">
          <cell r="A725">
            <v>55878</v>
          </cell>
        </row>
        <row r="726">
          <cell r="A726">
            <v>55885</v>
          </cell>
        </row>
        <row r="727">
          <cell r="A727">
            <v>55932</v>
          </cell>
        </row>
        <row r="728">
          <cell r="A728">
            <v>55933</v>
          </cell>
        </row>
        <row r="729">
          <cell r="A729">
            <v>55978</v>
          </cell>
        </row>
        <row r="730">
          <cell r="A730">
            <v>55995</v>
          </cell>
        </row>
        <row r="731">
          <cell r="A731">
            <v>56005</v>
          </cell>
        </row>
        <row r="732">
          <cell r="A732">
            <v>56040</v>
          </cell>
        </row>
        <row r="733">
          <cell r="A733">
            <v>56134</v>
          </cell>
        </row>
        <row r="734">
          <cell r="A734">
            <v>56169</v>
          </cell>
        </row>
        <row r="735">
          <cell r="A735">
            <v>56190</v>
          </cell>
        </row>
        <row r="736">
          <cell r="A736">
            <v>56203</v>
          </cell>
        </row>
        <row r="737">
          <cell r="A737">
            <v>56243</v>
          </cell>
        </row>
        <row r="738">
          <cell r="A738">
            <v>56250</v>
          </cell>
        </row>
        <row r="739">
          <cell r="A739">
            <v>56289</v>
          </cell>
        </row>
        <row r="740">
          <cell r="A740">
            <v>56290</v>
          </cell>
        </row>
        <row r="741">
          <cell r="A741">
            <v>56335</v>
          </cell>
        </row>
        <row r="742">
          <cell r="A742">
            <v>56360</v>
          </cell>
        </row>
        <row r="743">
          <cell r="A743">
            <v>56370</v>
          </cell>
        </row>
        <row r="744">
          <cell r="A744">
            <v>56397</v>
          </cell>
        </row>
        <row r="745">
          <cell r="A745">
            <v>56499</v>
          </cell>
        </row>
        <row r="746">
          <cell r="A746">
            <v>56534</v>
          </cell>
        </row>
        <row r="747">
          <cell r="A747">
            <v>56555</v>
          </cell>
        </row>
        <row r="748">
          <cell r="A748">
            <v>56568</v>
          </cell>
        </row>
        <row r="749">
          <cell r="A749">
            <v>56608</v>
          </cell>
        </row>
        <row r="750">
          <cell r="A750">
            <v>56615</v>
          </cell>
        </row>
        <row r="751">
          <cell r="A751">
            <v>56674</v>
          </cell>
        </row>
        <row r="752">
          <cell r="A752">
            <v>56675</v>
          </cell>
        </row>
        <row r="753">
          <cell r="A753">
            <v>56720</v>
          </cell>
        </row>
        <row r="754">
          <cell r="A754">
            <v>56725</v>
          </cell>
        </row>
        <row r="755">
          <cell r="A755">
            <v>56735</v>
          </cell>
        </row>
        <row r="756">
          <cell r="A756">
            <v>56782</v>
          </cell>
        </row>
        <row r="757">
          <cell r="A757">
            <v>56864</v>
          </cell>
        </row>
        <row r="758">
          <cell r="A758">
            <v>56899</v>
          </cell>
        </row>
        <row r="759">
          <cell r="A759">
            <v>56920</v>
          </cell>
        </row>
        <row r="760">
          <cell r="A760">
            <v>56933</v>
          </cell>
        </row>
        <row r="761">
          <cell r="A761">
            <v>56973</v>
          </cell>
        </row>
        <row r="762">
          <cell r="A762">
            <v>56980</v>
          </cell>
        </row>
        <row r="763">
          <cell r="A763">
            <v>57024</v>
          </cell>
        </row>
        <row r="764">
          <cell r="A764">
            <v>57025</v>
          </cell>
        </row>
        <row r="765">
          <cell r="A765">
            <v>57070</v>
          </cell>
        </row>
        <row r="766">
          <cell r="A766">
            <v>57091</v>
          </cell>
        </row>
        <row r="767">
          <cell r="A767">
            <v>57101</v>
          </cell>
        </row>
        <row r="768">
          <cell r="A768">
            <v>57132</v>
          </cell>
        </row>
        <row r="769">
          <cell r="A769">
            <v>57230</v>
          </cell>
        </row>
        <row r="770">
          <cell r="A770">
            <v>57265</v>
          </cell>
        </row>
        <row r="771">
          <cell r="A771">
            <v>57286</v>
          </cell>
        </row>
        <row r="772">
          <cell r="A772">
            <v>57299</v>
          </cell>
        </row>
        <row r="773">
          <cell r="A773">
            <v>57339</v>
          </cell>
        </row>
        <row r="774">
          <cell r="A774">
            <v>57346</v>
          </cell>
        </row>
        <row r="775">
          <cell r="A775">
            <v>57409</v>
          </cell>
        </row>
        <row r="776">
          <cell r="A776">
            <v>57410</v>
          </cell>
        </row>
        <row r="777">
          <cell r="A777">
            <v>57455</v>
          </cell>
        </row>
        <row r="778">
          <cell r="A778">
            <v>57456</v>
          </cell>
        </row>
        <row r="779">
          <cell r="A779">
            <v>57466</v>
          </cell>
        </row>
        <row r="780">
          <cell r="A780">
            <v>57517</v>
          </cell>
        </row>
        <row r="781">
          <cell r="A781">
            <v>57595</v>
          </cell>
        </row>
        <row r="782">
          <cell r="A782">
            <v>57630</v>
          </cell>
        </row>
        <row r="783">
          <cell r="A783">
            <v>57651</v>
          </cell>
        </row>
        <row r="784">
          <cell r="A784">
            <v>57664</v>
          </cell>
        </row>
        <row r="785">
          <cell r="A785">
            <v>57704</v>
          </cell>
        </row>
        <row r="786">
          <cell r="A786">
            <v>57711</v>
          </cell>
        </row>
        <row r="787">
          <cell r="A787">
            <v>57766</v>
          </cell>
        </row>
        <row r="788">
          <cell r="A788">
            <v>57767</v>
          </cell>
        </row>
        <row r="789">
          <cell r="A789">
            <v>57812</v>
          </cell>
        </row>
        <row r="790">
          <cell r="A790">
            <v>57821</v>
          </cell>
        </row>
        <row r="791">
          <cell r="A791">
            <v>57831</v>
          </cell>
        </row>
        <row r="792">
          <cell r="A792">
            <v>57874</v>
          </cell>
        </row>
        <row r="793">
          <cell r="A793">
            <v>57960</v>
          </cell>
        </row>
        <row r="794">
          <cell r="A794">
            <v>57995</v>
          </cell>
        </row>
        <row r="795">
          <cell r="A795">
            <v>58016</v>
          </cell>
        </row>
        <row r="796">
          <cell r="A796">
            <v>58029</v>
          </cell>
        </row>
        <row r="797">
          <cell r="A797">
            <v>58069</v>
          </cell>
        </row>
        <row r="798">
          <cell r="A798">
            <v>58076</v>
          </cell>
        </row>
        <row r="799">
          <cell r="A799">
            <v>58116</v>
          </cell>
        </row>
        <row r="800">
          <cell r="A800">
            <v>58117</v>
          </cell>
        </row>
        <row r="801">
          <cell r="A801">
            <v>58162</v>
          </cell>
        </row>
        <row r="802">
          <cell r="A802">
            <v>58186</v>
          </cell>
        </row>
        <row r="803">
          <cell r="A803">
            <v>58196</v>
          </cell>
        </row>
        <row r="804">
          <cell r="A804">
            <v>58224</v>
          </cell>
        </row>
        <row r="805">
          <cell r="A805">
            <v>58325</v>
          </cell>
        </row>
        <row r="806">
          <cell r="A806">
            <v>58360</v>
          </cell>
        </row>
        <row r="807">
          <cell r="A807">
            <v>58381</v>
          </cell>
        </row>
        <row r="808">
          <cell r="A808">
            <v>58394</v>
          </cell>
        </row>
        <row r="809">
          <cell r="A809">
            <v>58434</v>
          </cell>
        </row>
        <row r="810">
          <cell r="A810">
            <v>58441</v>
          </cell>
        </row>
        <row r="811">
          <cell r="A811">
            <v>58501</v>
          </cell>
        </row>
        <row r="812">
          <cell r="A812">
            <v>58502</v>
          </cell>
        </row>
        <row r="813">
          <cell r="A813">
            <v>58547</v>
          </cell>
        </row>
        <row r="814">
          <cell r="A814">
            <v>58552</v>
          </cell>
        </row>
        <row r="815">
          <cell r="A815">
            <v>58562</v>
          </cell>
        </row>
        <row r="816">
          <cell r="A816">
            <v>58609</v>
          </cell>
        </row>
        <row r="817">
          <cell r="A817">
            <v>58691</v>
          </cell>
        </row>
        <row r="818">
          <cell r="A818">
            <v>58726</v>
          </cell>
        </row>
        <row r="819">
          <cell r="A819">
            <v>58747</v>
          </cell>
        </row>
        <row r="820">
          <cell r="A820">
            <v>58760</v>
          </cell>
        </row>
        <row r="821">
          <cell r="A821">
            <v>58800</v>
          </cell>
        </row>
        <row r="822">
          <cell r="A822">
            <v>58807</v>
          </cell>
        </row>
        <row r="823">
          <cell r="A823">
            <v>58858</v>
          </cell>
        </row>
        <row r="824">
          <cell r="A824">
            <v>58859</v>
          </cell>
        </row>
        <row r="825">
          <cell r="A825">
            <v>58904</v>
          </cell>
        </row>
        <row r="826">
          <cell r="A826">
            <v>58917</v>
          </cell>
        </row>
        <row r="827">
          <cell r="A827">
            <v>58927</v>
          </cell>
        </row>
        <row r="828">
          <cell r="A828">
            <v>58966</v>
          </cell>
        </row>
        <row r="829">
          <cell r="A829">
            <v>59056</v>
          </cell>
        </row>
        <row r="830">
          <cell r="A830">
            <v>59091</v>
          </cell>
        </row>
        <row r="831">
          <cell r="A831">
            <v>59112</v>
          </cell>
        </row>
        <row r="832">
          <cell r="A832">
            <v>59125</v>
          </cell>
        </row>
        <row r="833">
          <cell r="A833">
            <v>59165</v>
          </cell>
        </row>
        <row r="834">
          <cell r="A834">
            <v>59172</v>
          </cell>
        </row>
        <row r="835">
          <cell r="A835">
            <v>59208</v>
          </cell>
        </row>
        <row r="836">
          <cell r="A836">
            <v>59209</v>
          </cell>
        </row>
        <row r="837">
          <cell r="A837">
            <v>59254</v>
          </cell>
        </row>
        <row r="838">
          <cell r="A838">
            <v>59282</v>
          </cell>
        </row>
        <row r="839">
          <cell r="A839">
            <v>59292</v>
          </cell>
        </row>
        <row r="840">
          <cell r="A840">
            <v>59316</v>
          </cell>
        </row>
        <row r="841">
          <cell r="A841">
            <v>59421</v>
          </cell>
        </row>
        <row r="842">
          <cell r="A842">
            <v>59456</v>
          </cell>
        </row>
        <row r="843">
          <cell r="A843">
            <v>59477</v>
          </cell>
        </row>
        <row r="844">
          <cell r="A844">
            <v>59490</v>
          </cell>
        </row>
        <row r="845">
          <cell r="A845">
            <v>59530</v>
          </cell>
        </row>
        <row r="846">
          <cell r="A846">
            <v>59537</v>
          </cell>
        </row>
        <row r="847">
          <cell r="A847">
            <v>59593</v>
          </cell>
        </row>
        <row r="848">
          <cell r="A848">
            <v>59594</v>
          </cell>
        </row>
        <row r="849">
          <cell r="A849">
            <v>59639</v>
          </cell>
        </row>
        <row r="850">
          <cell r="A850">
            <v>59647</v>
          </cell>
        </row>
        <row r="851">
          <cell r="A851">
            <v>59657</v>
          </cell>
        </row>
        <row r="852">
          <cell r="A852">
            <v>59701</v>
          </cell>
        </row>
        <row r="853">
          <cell r="A853">
            <v>59786</v>
          </cell>
        </row>
        <row r="854">
          <cell r="A854">
            <v>59821</v>
          </cell>
        </row>
        <row r="855">
          <cell r="A855">
            <v>59842</v>
          </cell>
        </row>
        <row r="856">
          <cell r="A856">
            <v>59855</v>
          </cell>
        </row>
        <row r="857">
          <cell r="A857">
            <v>59895</v>
          </cell>
        </row>
        <row r="858">
          <cell r="A858">
            <v>59902</v>
          </cell>
        </row>
        <row r="859">
          <cell r="A859">
            <v>59950</v>
          </cell>
        </row>
        <row r="860">
          <cell r="A860">
            <v>59951</v>
          </cell>
        </row>
        <row r="861">
          <cell r="A861">
            <v>59996</v>
          </cell>
        </row>
        <row r="862">
          <cell r="A862">
            <v>60013</v>
          </cell>
        </row>
        <row r="863">
          <cell r="A863">
            <v>60023</v>
          </cell>
        </row>
        <row r="864">
          <cell r="A864">
            <v>60058</v>
          </cell>
        </row>
        <row r="865">
          <cell r="A865">
            <v>60152</v>
          </cell>
        </row>
        <row r="866">
          <cell r="A866">
            <v>60187</v>
          </cell>
        </row>
        <row r="867">
          <cell r="A867">
            <v>60208</v>
          </cell>
        </row>
        <row r="868">
          <cell r="A868">
            <v>60221</v>
          </cell>
        </row>
        <row r="869">
          <cell r="A869">
            <v>60261</v>
          </cell>
        </row>
        <row r="870">
          <cell r="A870">
            <v>60268</v>
          </cell>
        </row>
        <row r="871">
          <cell r="A871">
            <v>60307</v>
          </cell>
        </row>
        <row r="872">
          <cell r="A872">
            <v>60308</v>
          </cell>
        </row>
        <row r="873">
          <cell r="A873">
            <v>60353</v>
          </cell>
        </row>
        <row r="874">
          <cell r="A874">
            <v>60378</v>
          </cell>
        </row>
        <row r="875">
          <cell r="A875">
            <v>60388</v>
          </cell>
        </row>
        <row r="876">
          <cell r="A876">
            <v>60415</v>
          </cell>
        </row>
        <row r="877">
          <cell r="A877">
            <v>60517</v>
          </cell>
        </row>
        <row r="878">
          <cell r="A878">
            <v>60552</v>
          </cell>
        </row>
        <row r="879">
          <cell r="A879">
            <v>60573</v>
          </cell>
        </row>
        <row r="880">
          <cell r="A880">
            <v>60586</v>
          </cell>
        </row>
        <row r="881">
          <cell r="A881">
            <v>60626</v>
          </cell>
        </row>
        <row r="882">
          <cell r="A882">
            <v>60633</v>
          </cell>
        </row>
        <row r="883">
          <cell r="A883">
            <v>60685</v>
          </cell>
        </row>
        <row r="884">
          <cell r="A884">
            <v>60686</v>
          </cell>
        </row>
        <row r="885">
          <cell r="A885">
            <v>60731</v>
          </cell>
        </row>
        <row r="886">
          <cell r="A886">
            <v>60743</v>
          </cell>
        </row>
        <row r="887">
          <cell r="A887">
            <v>60753</v>
          </cell>
        </row>
        <row r="888">
          <cell r="A888">
            <v>60793</v>
          </cell>
        </row>
        <row r="889">
          <cell r="A889">
            <v>60882</v>
          </cell>
        </row>
        <row r="890">
          <cell r="A890">
            <v>60917</v>
          </cell>
        </row>
        <row r="891">
          <cell r="A891">
            <v>60938</v>
          </cell>
        </row>
        <row r="892">
          <cell r="A892">
            <v>60951</v>
          </cell>
        </row>
        <row r="893">
          <cell r="A893">
            <v>60991</v>
          </cell>
        </row>
        <row r="894">
          <cell r="A894">
            <v>60998</v>
          </cell>
        </row>
        <row r="895">
          <cell r="A895">
            <v>61042</v>
          </cell>
        </row>
        <row r="896">
          <cell r="A896">
            <v>61043</v>
          </cell>
        </row>
        <row r="897">
          <cell r="A897">
            <v>61088</v>
          </cell>
        </row>
        <row r="898">
          <cell r="A898">
            <v>61108</v>
          </cell>
        </row>
        <row r="899">
          <cell r="A899">
            <v>61118</v>
          </cell>
        </row>
        <row r="900">
          <cell r="A900">
            <v>61150</v>
          </cell>
        </row>
        <row r="901">
          <cell r="A901">
            <v>61247</v>
          </cell>
        </row>
        <row r="902">
          <cell r="A902">
            <v>61282</v>
          </cell>
        </row>
        <row r="903">
          <cell r="A903">
            <v>61303</v>
          </cell>
        </row>
        <row r="904">
          <cell r="A904">
            <v>61316</v>
          </cell>
        </row>
        <row r="905">
          <cell r="A905">
            <v>61356</v>
          </cell>
        </row>
        <row r="906">
          <cell r="A906">
            <v>61363</v>
          </cell>
        </row>
        <row r="907">
          <cell r="A907">
            <v>61427</v>
          </cell>
        </row>
        <row r="908">
          <cell r="A908">
            <v>61428</v>
          </cell>
        </row>
        <row r="909">
          <cell r="A909">
            <v>61473</v>
          </cell>
        </row>
        <row r="910">
          <cell r="A910">
            <v>61474</v>
          </cell>
        </row>
        <row r="911">
          <cell r="A911">
            <v>61484</v>
          </cell>
        </row>
        <row r="912">
          <cell r="A912">
            <v>61535</v>
          </cell>
        </row>
        <row r="913">
          <cell r="A913">
            <v>61613</v>
          </cell>
        </row>
        <row r="914">
          <cell r="A914">
            <v>61648</v>
          </cell>
        </row>
        <row r="915">
          <cell r="A915">
            <v>61669</v>
          </cell>
        </row>
        <row r="916">
          <cell r="A916">
            <v>61682</v>
          </cell>
        </row>
        <row r="917">
          <cell r="A917">
            <v>61722</v>
          </cell>
        </row>
        <row r="918">
          <cell r="A918">
            <v>61729</v>
          </cell>
        </row>
        <row r="919">
          <cell r="A919">
            <v>61784</v>
          </cell>
        </row>
        <row r="920">
          <cell r="A920">
            <v>61785</v>
          </cell>
        </row>
        <row r="921">
          <cell r="A921">
            <v>61830</v>
          </cell>
        </row>
        <row r="922">
          <cell r="A922">
            <v>61839</v>
          </cell>
        </row>
        <row r="923">
          <cell r="A923">
            <v>61849</v>
          </cell>
        </row>
        <row r="924">
          <cell r="A924">
            <v>61892</v>
          </cell>
        </row>
        <row r="925">
          <cell r="A925">
            <v>61978</v>
          </cell>
        </row>
        <row r="926">
          <cell r="A926">
            <v>62013</v>
          </cell>
        </row>
        <row r="927">
          <cell r="A927">
            <v>62034</v>
          </cell>
        </row>
        <row r="928">
          <cell r="A928">
            <v>62047</v>
          </cell>
        </row>
        <row r="929">
          <cell r="A929">
            <v>62087</v>
          </cell>
        </row>
        <row r="930">
          <cell r="A930">
            <v>62094</v>
          </cell>
        </row>
        <row r="931">
          <cell r="A931">
            <v>62134</v>
          </cell>
        </row>
        <row r="932">
          <cell r="A932">
            <v>62135</v>
          </cell>
        </row>
        <row r="933">
          <cell r="A933">
            <v>62180</v>
          </cell>
        </row>
        <row r="934">
          <cell r="A934">
            <v>62204</v>
          </cell>
        </row>
        <row r="935">
          <cell r="A935">
            <v>62214</v>
          </cell>
        </row>
        <row r="936">
          <cell r="A936">
            <v>62242</v>
          </cell>
        </row>
        <row r="937">
          <cell r="A937">
            <v>62343</v>
          </cell>
        </row>
        <row r="938">
          <cell r="A938">
            <v>62378</v>
          </cell>
        </row>
        <row r="939">
          <cell r="A939">
            <v>62399</v>
          </cell>
        </row>
        <row r="940">
          <cell r="A940">
            <v>62412</v>
          </cell>
        </row>
        <row r="941">
          <cell r="A941">
            <v>62452</v>
          </cell>
        </row>
        <row r="942">
          <cell r="A942">
            <v>62459</v>
          </cell>
        </row>
        <row r="943">
          <cell r="A943">
            <v>62519</v>
          </cell>
        </row>
        <row r="944">
          <cell r="A944">
            <v>62520</v>
          </cell>
        </row>
        <row r="945">
          <cell r="A945">
            <v>62565</v>
          </cell>
        </row>
        <row r="946">
          <cell r="A946">
            <v>62569</v>
          </cell>
        </row>
        <row r="947">
          <cell r="A947">
            <v>62579</v>
          </cell>
        </row>
        <row r="948">
          <cell r="A948">
            <v>62627</v>
          </cell>
        </row>
        <row r="949">
          <cell r="A949">
            <v>62708</v>
          </cell>
        </row>
        <row r="950">
          <cell r="A950">
            <v>62743</v>
          </cell>
        </row>
        <row r="951">
          <cell r="A951">
            <v>62764</v>
          </cell>
        </row>
        <row r="952">
          <cell r="A952">
            <v>62777</v>
          </cell>
        </row>
        <row r="953">
          <cell r="A953">
            <v>62817</v>
          </cell>
        </row>
        <row r="954">
          <cell r="A954">
            <v>62824</v>
          </cell>
        </row>
        <row r="955">
          <cell r="A955">
            <v>62876</v>
          </cell>
        </row>
        <row r="956">
          <cell r="A956">
            <v>62877</v>
          </cell>
        </row>
        <row r="957">
          <cell r="A957">
            <v>62922</v>
          </cell>
        </row>
        <row r="958">
          <cell r="A958">
            <v>62935</v>
          </cell>
        </row>
        <row r="959">
          <cell r="A959">
            <v>62945</v>
          </cell>
        </row>
        <row r="960">
          <cell r="A960">
            <v>62984</v>
          </cell>
        </row>
        <row r="961">
          <cell r="A961">
            <v>63074</v>
          </cell>
        </row>
        <row r="962">
          <cell r="A962">
            <v>63109</v>
          </cell>
        </row>
        <row r="963">
          <cell r="A963">
            <v>63130</v>
          </cell>
        </row>
        <row r="964">
          <cell r="A964">
            <v>63143</v>
          </cell>
        </row>
        <row r="965">
          <cell r="A965">
            <v>63183</v>
          </cell>
        </row>
        <row r="966">
          <cell r="A966">
            <v>63190</v>
          </cell>
        </row>
        <row r="967">
          <cell r="A967">
            <v>63226</v>
          </cell>
        </row>
        <row r="968">
          <cell r="A968">
            <v>63227</v>
          </cell>
        </row>
        <row r="969">
          <cell r="A969">
            <v>63272</v>
          </cell>
        </row>
        <row r="970">
          <cell r="A970">
            <v>63300</v>
          </cell>
        </row>
        <row r="971">
          <cell r="A971">
            <v>63310</v>
          </cell>
        </row>
        <row r="972">
          <cell r="A972">
            <v>63334</v>
          </cell>
        </row>
        <row r="973">
          <cell r="A973">
            <v>63439</v>
          </cell>
        </row>
        <row r="974">
          <cell r="A974">
            <v>63474</v>
          </cell>
        </row>
        <row r="975">
          <cell r="A975">
            <v>63495</v>
          </cell>
        </row>
        <row r="976">
          <cell r="A976">
            <v>63508</v>
          </cell>
        </row>
        <row r="977">
          <cell r="A977">
            <v>63548</v>
          </cell>
        </row>
        <row r="978">
          <cell r="A978">
            <v>63555</v>
          </cell>
        </row>
        <row r="979">
          <cell r="A979">
            <v>63611</v>
          </cell>
        </row>
        <row r="980">
          <cell r="A980">
            <v>63612</v>
          </cell>
        </row>
        <row r="981">
          <cell r="A981">
            <v>63657</v>
          </cell>
        </row>
        <row r="982">
          <cell r="A982">
            <v>63665</v>
          </cell>
        </row>
        <row r="983">
          <cell r="A983">
            <v>63675</v>
          </cell>
        </row>
        <row r="984">
          <cell r="A984">
            <v>63719</v>
          </cell>
        </row>
        <row r="985">
          <cell r="A985">
            <v>63804</v>
          </cell>
        </row>
        <row r="986">
          <cell r="A986">
            <v>63839</v>
          </cell>
        </row>
        <row r="987">
          <cell r="A987">
            <v>63860</v>
          </cell>
        </row>
        <row r="988">
          <cell r="A988">
            <v>63873</v>
          </cell>
        </row>
        <row r="989">
          <cell r="A989">
            <v>63913</v>
          </cell>
        </row>
        <row r="990">
          <cell r="A990">
            <v>63920</v>
          </cell>
        </row>
        <row r="991">
          <cell r="A991">
            <v>63968</v>
          </cell>
        </row>
        <row r="992">
          <cell r="A992">
            <v>63969</v>
          </cell>
        </row>
        <row r="993">
          <cell r="A993">
            <v>64014</v>
          </cell>
        </row>
        <row r="994">
          <cell r="A994">
            <v>64030</v>
          </cell>
        </row>
        <row r="995">
          <cell r="A995">
            <v>64040</v>
          </cell>
        </row>
        <row r="996">
          <cell r="A996">
            <v>64076</v>
          </cell>
        </row>
        <row r="997">
          <cell r="A997">
            <v>64169</v>
          </cell>
        </row>
        <row r="998">
          <cell r="A998">
            <v>64204</v>
          </cell>
        </row>
        <row r="999">
          <cell r="A999">
            <v>64225</v>
          </cell>
        </row>
        <row r="1000">
          <cell r="A1000">
            <v>64238</v>
          </cell>
        </row>
        <row r="1001">
          <cell r="A1001">
            <v>64278</v>
          </cell>
        </row>
        <row r="1002">
          <cell r="A1002">
            <v>64285</v>
          </cell>
        </row>
        <row r="1003">
          <cell r="A1003">
            <v>64346</v>
          </cell>
        </row>
        <row r="1004">
          <cell r="A1004">
            <v>64347</v>
          </cell>
        </row>
        <row r="1005">
          <cell r="A1005">
            <v>64392</v>
          </cell>
        </row>
        <row r="1006">
          <cell r="A1006">
            <v>64396</v>
          </cell>
        </row>
        <row r="1007">
          <cell r="A1007">
            <v>64406</v>
          </cell>
        </row>
        <row r="1008">
          <cell r="A1008">
            <v>64454</v>
          </cell>
        </row>
        <row r="1009">
          <cell r="A1009">
            <v>64535</v>
          </cell>
        </row>
        <row r="1010">
          <cell r="A1010">
            <v>64570</v>
          </cell>
        </row>
        <row r="1011">
          <cell r="A1011">
            <v>64591</v>
          </cell>
        </row>
        <row r="1012">
          <cell r="A1012">
            <v>64604</v>
          </cell>
        </row>
        <row r="1013">
          <cell r="A1013">
            <v>64644</v>
          </cell>
        </row>
        <row r="1014">
          <cell r="A1014">
            <v>64651</v>
          </cell>
        </row>
        <row r="1015">
          <cell r="A1015">
            <v>64703</v>
          </cell>
        </row>
        <row r="1016">
          <cell r="A1016">
            <v>64704</v>
          </cell>
        </row>
        <row r="1017">
          <cell r="A1017">
            <v>64749</v>
          </cell>
        </row>
        <row r="1018">
          <cell r="A1018">
            <v>64761</v>
          </cell>
        </row>
        <row r="1019">
          <cell r="A1019">
            <v>64771</v>
          </cell>
        </row>
        <row r="1020">
          <cell r="A1020">
            <v>64811</v>
          </cell>
        </row>
        <row r="1021">
          <cell r="A1021">
            <v>64900</v>
          </cell>
        </row>
        <row r="1022">
          <cell r="A1022">
            <v>64935</v>
          </cell>
        </row>
        <row r="1023">
          <cell r="A1023">
            <v>64956</v>
          </cell>
        </row>
        <row r="1024">
          <cell r="A1024">
            <v>64969</v>
          </cell>
        </row>
        <row r="1025">
          <cell r="A1025">
            <v>65009</v>
          </cell>
        </row>
        <row r="1026">
          <cell r="A1026">
            <v>65016</v>
          </cell>
        </row>
        <row r="1027">
          <cell r="A1027">
            <v>65060</v>
          </cell>
        </row>
        <row r="1028">
          <cell r="A1028">
            <v>65061</v>
          </cell>
        </row>
        <row r="1029">
          <cell r="A1029">
            <v>65106</v>
          </cell>
        </row>
        <row r="1030">
          <cell r="A1030">
            <v>65126</v>
          </cell>
        </row>
        <row r="1031">
          <cell r="A1031">
            <v>65136</v>
          </cell>
        </row>
        <row r="1032">
          <cell r="A1032">
            <v>65168</v>
          </cell>
        </row>
        <row r="1033">
          <cell r="A1033">
            <v>65265</v>
          </cell>
        </row>
        <row r="1034">
          <cell r="A1034">
            <v>65300</v>
          </cell>
        </row>
        <row r="1035">
          <cell r="A1035">
            <v>65321</v>
          </cell>
        </row>
        <row r="1036">
          <cell r="A1036">
            <v>65334</v>
          </cell>
        </row>
        <row r="1037">
          <cell r="A1037">
            <v>65374</v>
          </cell>
        </row>
      </sheetData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22"/>
  <sheetViews>
    <sheetView tabSelected="1" workbookViewId="0">
      <selection activeCell="B8" sqref="B8"/>
    </sheetView>
  </sheetViews>
  <sheetFormatPr defaultRowHeight="14.4" x14ac:dyDescent="0.3"/>
  <cols>
    <col min="1" max="1" width="5.44140625" bestFit="1" customWidth="1"/>
    <col min="2" max="4" width="10.5546875" bestFit="1" customWidth="1"/>
    <col min="5" max="5" width="9.33203125" bestFit="1" customWidth="1"/>
    <col min="6" max="7" width="12" bestFit="1" customWidth="1"/>
    <col min="8" max="8" width="6.33203125" bestFit="1" customWidth="1"/>
    <col min="9" max="9" width="11.109375" bestFit="1" customWidth="1"/>
    <col min="10" max="10" width="11.5546875" bestFit="1" customWidth="1"/>
    <col min="11" max="11" width="12.6640625" bestFit="1" customWidth="1"/>
    <col min="12" max="12" width="12" bestFit="1" customWidth="1"/>
    <col min="13" max="13" width="8.44140625" bestFit="1" customWidth="1"/>
    <col min="14" max="14" width="6.6640625" bestFit="1" customWidth="1"/>
    <col min="15" max="17" width="12" bestFit="1" customWidth="1"/>
    <col min="18" max="18" width="4.44140625" bestFit="1" customWidth="1"/>
    <col min="19" max="20" width="10.6640625" bestFit="1" customWidth="1"/>
    <col min="21" max="21" width="3.88671875" customWidth="1"/>
    <col min="22" max="22" width="2.6640625" customWidth="1"/>
    <col min="23" max="23" width="6.6640625" bestFit="1" customWidth="1"/>
    <col min="24" max="24" width="11.109375" bestFit="1" customWidth="1"/>
    <col min="25" max="25" width="9.44140625" customWidth="1"/>
    <col min="26" max="88" width="10.6640625" bestFit="1" customWidth="1"/>
  </cols>
  <sheetData>
    <row r="2" spans="1:25" x14ac:dyDescent="0.3">
      <c r="A2" s="4" t="s">
        <v>0</v>
      </c>
      <c r="B2" s="5" t="s">
        <v>1</v>
      </c>
      <c r="C2" s="5" t="s">
        <v>4</v>
      </c>
      <c r="D2" s="5" t="s">
        <v>2</v>
      </c>
      <c r="E2" s="6" t="s">
        <v>3</v>
      </c>
      <c r="F2" s="13" t="s">
        <v>5</v>
      </c>
      <c r="G2" s="13" t="s">
        <v>6</v>
      </c>
      <c r="H2" s="13" t="s">
        <v>13</v>
      </c>
      <c r="I2" s="14" t="s">
        <v>7</v>
      </c>
      <c r="J2" s="15" t="s">
        <v>8</v>
      </c>
      <c r="K2" s="14" t="s">
        <v>5</v>
      </c>
      <c r="L2" s="14" t="s">
        <v>6</v>
      </c>
      <c r="M2" s="14" t="s">
        <v>14</v>
      </c>
      <c r="N2" s="17" t="s">
        <v>10</v>
      </c>
      <c r="O2" s="18" t="s">
        <v>9</v>
      </c>
      <c r="P2" s="17" t="s">
        <v>5</v>
      </c>
      <c r="Q2" s="17" t="s">
        <v>6</v>
      </c>
      <c r="R2" s="17" t="s">
        <v>11</v>
      </c>
      <c r="S2" s="22" t="s">
        <v>15</v>
      </c>
      <c r="T2" s="22" t="s">
        <v>12</v>
      </c>
      <c r="W2" s="17" t="s">
        <v>10</v>
      </c>
      <c r="X2" s="14" t="s">
        <v>7</v>
      </c>
      <c r="Y2" s="17" t="s">
        <v>10</v>
      </c>
    </row>
    <row r="3" spans="1:25" x14ac:dyDescent="0.3">
      <c r="A3" s="7">
        <v>1</v>
      </c>
      <c r="B3" s="9">
        <v>43832</v>
      </c>
      <c r="C3" s="23">
        <v>44562</v>
      </c>
      <c r="D3" s="24">
        <v>5.2725999999999997</v>
      </c>
      <c r="E3" s="11">
        <f>TRUNC(1000/((1+D3/100)^(NETWORKDAYS($B3,C3-1,Feriados!$A$1:$A$936)/252)),6)</f>
        <v>902.70616299999995</v>
      </c>
      <c r="G3">
        <v>1</v>
      </c>
      <c r="H3">
        <v>0</v>
      </c>
      <c r="I3" s="24">
        <v>5.2725999999999997</v>
      </c>
      <c r="J3" s="16">
        <f>TRUNC(1000/((1+I3/100)^(NETWORKDAYS($B3,C3-1,Feriados!$A$1:$A$936)/252)),6)</f>
        <v>902.70616299999995</v>
      </c>
      <c r="L3">
        <v>1</v>
      </c>
      <c r="M3">
        <v>0</v>
      </c>
      <c r="N3" s="25">
        <v>4.4000000000000004</v>
      </c>
      <c r="O3">
        <v>1</v>
      </c>
      <c r="Q3">
        <v>1</v>
      </c>
      <c r="R3">
        <v>0</v>
      </c>
      <c r="W3" s="20">
        <v>4.4000000000000004</v>
      </c>
      <c r="X3" s="21">
        <v>5.2725999999999997</v>
      </c>
      <c r="Y3" s="25">
        <v>4.4000000000000004</v>
      </c>
    </row>
    <row r="4" spans="1:25" x14ac:dyDescent="0.3">
      <c r="A4">
        <f>+A3+1</f>
        <v>2</v>
      </c>
      <c r="B4" s="9">
        <f>WORKDAY(B3,1,Feriados!$A$2:$A$5000)</f>
        <v>43833</v>
      </c>
      <c r="C4" s="9">
        <f>+C3</f>
        <v>44562</v>
      </c>
      <c r="D4" s="10">
        <f>+D3</f>
        <v>5.2725999999999997</v>
      </c>
      <c r="E4" s="11">
        <f>TRUNC(1000/((1+D4/100)^(NETWORKDAYS($B4,C4-1,Feriados!$A$1:$A$936)/252)),6)</f>
        <v>902.89024400000005</v>
      </c>
      <c r="F4">
        <f t="shared" ref="F4:F67" si="0">+E4/E3-1</f>
        <v>2.0392128418444955E-4</v>
      </c>
      <c r="G4">
        <f>+(1+F4)*G3</f>
        <v>1.0002039212841844</v>
      </c>
      <c r="H4" s="12">
        <f>+(G4-1)*100</f>
        <v>2.0392128418444955E-2</v>
      </c>
      <c r="I4" s="24">
        <f>+I3+0.02</f>
        <v>5.2925999999999993</v>
      </c>
      <c r="J4" s="16">
        <f>TRUNC(1000/((1+I4/100)^(NETWORKDAYS($B4,C4-1,Feriados!$A$1:$A$936)/252)),6)</f>
        <v>902.54931499999998</v>
      </c>
      <c r="K4">
        <f t="shared" ref="K4:K67" si="1">+J4/J3-1</f>
        <v>-1.7375310641365438E-4</v>
      </c>
      <c r="L4">
        <f>+(1+K4)*L3</f>
        <v>0.99982624689358635</v>
      </c>
      <c r="M4" s="12">
        <f>+(L4-1)*100</f>
        <v>-1.7375310641365438E-2</v>
      </c>
      <c r="N4" s="25">
        <v>4.4000000000000004</v>
      </c>
      <c r="O4">
        <f>+((N3/100+1)^(1/252))*O3</f>
        <v>1.0001708855892015</v>
      </c>
      <c r="P4">
        <f t="shared" ref="P4:P67" si="2">+O4/O3-1</f>
        <v>1.7088558920153041E-4</v>
      </c>
      <c r="Q4">
        <f>+(1+P4)*Q3</f>
        <v>1.0001708855892015</v>
      </c>
      <c r="R4" s="12">
        <f>+(Q4-1)*100</f>
        <v>1.7088558920153041E-2</v>
      </c>
      <c r="S4" s="19">
        <f t="shared" ref="S4:S67" si="3">+F4/P4</f>
        <v>1.193320543512649</v>
      </c>
      <c r="T4" s="19">
        <f t="shared" ref="T4:T67" si="4">+H4/R4</f>
        <v>1.193320543512649</v>
      </c>
      <c r="W4" s="20">
        <v>4.4000000000000004</v>
      </c>
      <c r="X4" s="21">
        <v>5.2811000000000003</v>
      </c>
      <c r="Y4" s="25">
        <v>4.4000000000000004</v>
      </c>
    </row>
    <row r="5" spans="1:25" x14ac:dyDescent="0.3">
      <c r="A5">
        <f t="shared" ref="A5:A68" si="5">+A4+1</f>
        <v>3</v>
      </c>
      <c r="B5" s="9">
        <f>WORKDAY(B4,1,Feriados!$A$2:$A$5000)</f>
        <v>43836</v>
      </c>
      <c r="C5" s="9">
        <f t="shared" ref="C5:D20" si="6">+C4</f>
        <v>44562</v>
      </c>
      <c r="D5" s="10">
        <f t="shared" si="6"/>
        <v>5.2725999999999997</v>
      </c>
      <c r="E5" s="11">
        <f>TRUNC(1000/((1+D5/100)^(NETWORKDAYS($B5,C5-1,Feriados!$A$1:$A$936)/252)),6)</f>
        <v>903.07436299999995</v>
      </c>
      <c r="F5">
        <f t="shared" si="0"/>
        <v>2.0392179583672565E-4</v>
      </c>
      <c r="G5">
        <f t="shared" ref="G5:G68" si="7">+(1+F5)*G4</f>
        <v>1.0004078846640156</v>
      </c>
      <c r="H5" s="12">
        <f t="shared" ref="H5:H68" si="8">+(G5-1)*100</f>
        <v>4.0788466401564527E-2</v>
      </c>
      <c r="I5" s="24">
        <v>5.3</v>
      </c>
      <c r="J5" s="16">
        <f>TRUNC(1000/((1+I5/100)^(NETWORKDAYS($B5,C5-1,Feriados!$A$1:$A$936)/252)),6)</f>
        <v>902.60817599999996</v>
      </c>
      <c r="K5">
        <f t="shared" si="1"/>
        <v>6.5216381001764745E-5</v>
      </c>
      <c r="L5">
        <f t="shared" ref="L5:L68" si="9">+(1+K5)*L4</f>
        <v>0.9998914519430393</v>
      </c>
      <c r="M5" s="12">
        <f t="shared" ref="M5:M68" si="10">+(L5-1)*100</f>
        <v>-1.0854805696070002E-2</v>
      </c>
      <c r="N5" s="25">
        <v>4.4000000000000004</v>
      </c>
      <c r="O5">
        <f t="shared" ref="O5:O68" si="11">+((N4/100+1)^(1/252))*O4</f>
        <v>1.0003418003802877</v>
      </c>
      <c r="P5">
        <f t="shared" si="2"/>
        <v>1.7088558920153041E-4</v>
      </c>
      <c r="Q5">
        <f t="shared" ref="Q5:Q68" si="12">+(1+P5)*Q4</f>
        <v>1.0003418003802877</v>
      </c>
      <c r="R5" s="12">
        <f t="shared" ref="R5:R68" si="13">+(Q5-1)*100</f>
        <v>3.4180038028774895E-2</v>
      </c>
      <c r="S5" s="19">
        <f t="shared" si="3"/>
        <v>1.1933235376344968</v>
      </c>
      <c r="T5" s="19">
        <f t="shared" si="4"/>
        <v>1.1933417501532984</v>
      </c>
      <c r="W5" s="20">
        <v>4.4000000000000004</v>
      </c>
      <c r="X5" s="21">
        <v>5.3</v>
      </c>
      <c r="Y5" s="25">
        <v>4.4000000000000004</v>
      </c>
    </row>
    <row r="6" spans="1:25" x14ac:dyDescent="0.3">
      <c r="A6">
        <f t="shared" si="5"/>
        <v>4</v>
      </c>
      <c r="B6" s="9">
        <f>WORKDAY(B5,1,Feriados!$A$2:$A$5000)</f>
        <v>43837</v>
      </c>
      <c r="C6" s="9">
        <f t="shared" si="6"/>
        <v>44562</v>
      </c>
      <c r="D6" s="10">
        <f t="shared" si="6"/>
        <v>5.2725999999999997</v>
      </c>
      <c r="E6" s="11">
        <f>TRUNC(1000/((1+D6/100)^(NETWORKDAYS($B6,C6-1,Feriados!$A$1:$A$936)/252)),6)</f>
        <v>903.25851899999998</v>
      </c>
      <c r="F6">
        <f t="shared" si="0"/>
        <v>2.0392119137158105E-4</v>
      </c>
      <c r="G6">
        <f t="shared" si="7"/>
        <v>1.0006118890317139</v>
      </c>
      <c r="H6" s="12">
        <f t="shared" si="8"/>
        <v>6.1188903171394138E-2</v>
      </c>
      <c r="I6" s="24">
        <v>5.24</v>
      </c>
      <c r="J6" s="16">
        <f>TRUNC(1000/((1+I6/100)^(NETWORKDAYS($B6,C6-1,Feriados!$A$1:$A$936)/252)),6)</f>
        <v>903.81265299999995</v>
      </c>
      <c r="K6">
        <f t="shared" si="1"/>
        <v>1.3344406044910606E-3</v>
      </c>
      <c r="L6">
        <f t="shared" si="9"/>
        <v>1.0012257476965956</v>
      </c>
      <c r="M6" s="12">
        <f t="shared" si="10"/>
        <v>0.12257476965955583</v>
      </c>
      <c r="N6" s="25">
        <v>4.4000000000000004</v>
      </c>
      <c r="O6">
        <f t="shared" si="11"/>
        <v>1.0005127443782487</v>
      </c>
      <c r="P6">
        <f t="shared" si="2"/>
        <v>1.7088558920153041E-4</v>
      </c>
      <c r="Q6">
        <f t="shared" si="12"/>
        <v>1.0005127443782487</v>
      </c>
      <c r="R6" s="12">
        <f t="shared" si="13"/>
        <v>5.1274437824866403E-2</v>
      </c>
      <c r="S6" s="19">
        <f t="shared" si="3"/>
        <v>1.1933200003839457</v>
      </c>
      <c r="T6" s="19">
        <f t="shared" si="4"/>
        <v>1.1933607810658344</v>
      </c>
      <c r="W6" s="20">
        <v>4.4000000000000004</v>
      </c>
      <c r="X6" s="21">
        <v>5.24</v>
      </c>
      <c r="Y6" s="25">
        <v>4.4000000000000004</v>
      </c>
    </row>
    <row r="7" spans="1:25" x14ac:dyDescent="0.3">
      <c r="A7">
        <f t="shared" si="5"/>
        <v>5</v>
      </c>
      <c r="B7" s="9">
        <f>WORKDAY(B6,1,Feriados!$A$2:$A$5000)</f>
        <v>43838</v>
      </c>
      <c r="C7" s="9">
        <f t="shared" si="6"/>
        <v>44562</v>
      </c>
      <c r="D7" s="10">
        <f t="shared" si="6"/>
        <v>5.2725999999999997</v>
      </c>
      <c r="E7" s="11">
        <f>TRUNC(1000/((1+D7/100)^(NETWORKDAYS($B7,C7-1,Feriados!$A$1:$A$936)/252)),6)</f>
        <v>903.44271300000003</v>
      </c>
      <c r="F7">
        <f t="shared" si="0"/>
        <v>2.0392168590221971E-4</v>
      </c>
      <c r="G7">
        <f t="shared" si="7"/>
        <v>1.000815935495059</v>
      </c>
      <c r="H7" s="12">
        <f t="shared" si="8"/>
        <v>8.1593549505898366E-2</v>
      </c>
      <c r="I7" s="24">
        <v>5.17</v>
      </c>
      <c r="J7" s="16">
        <f>TRUNC(1000/((1+I7/100)^(NETWORKDAYS($B7,C7-1,Feriados!$A$1:$A$936)/252)),6)</f>
        <v>905.18528900000001</v>
      </c>
      <c r="K7">
        <f t="shared" si="1"/>
        <v>1.5187173972879275E-3</v>
      </c>
      <c r="L7">
        <f t="shared" si="9"/>
        <v>1.002746326658235</v>
      </c>
      <c r="M7" s="12">
        <f t="shared" si="10"/>
        <v>0.27463266582350432</v>
      </c>
      <c r="N7" s="25">
        <v>4.4000000000000004</v>
      </c>
      <c r="O7">
        <f t="shared" si="11"/>
        <v>1.0006837175880754</v>
      </c>
      <c r="P7">
        <f t="shared" si="2"/>
        <v>1.7088558920153041E-4</v>
      </c>
      <c r="Q7">
        <f t="shared" si="12"/>
        <v>1.0006837175880754</v>
      </c>
      <c r="R7" s="12">
        <f t="shared" si="13"/>
        <v>6.8371758807539429E-2</v>
      </c>
      <c r="S7" s="19">
        <f t="shared" si="3"/>
        <v>1.1933228943122223</v>
      </c>
      <c r="T7" s="19">
        <f t="shared" si="4"/>
        <v>1.1933808772650873</v>
      </c>
      <c r="W7" s="20">
        <v>4.4000000000000004</v>
      </c>
      <c r="X7" s="21">
        <v>5.17</v>
      </c>
      <c r="Y7" s="25">
        <v>4.4000000000000004</v>
      </c>
    </row>
    <row r="8" spans="1:25" x14ac:dyDescent="0.3">
      <c r="A8">
        <f t="shared" si="5"/>
        <v>6</v>
      </c>
      <c r="B8" s="9">
        <f>WORKDAY(B7,1,Feriados!$A$2:$A$5000)</f>
        <v>43839</v>
      </c>
      <c r="C8" s="9">
        <f t="shared" si="6"/>
        <v>44562</v>
      </c>
      <c r="D8" s="10">
        <f t="shared" si="6"/>
        <v>5.2725999999999997</v>
      </c>
      <c r="E8" s="11">
        <f>TRUNC(1000/((1+D8/100)^(NETWORKDAYS($B8,C8-1,Feriados!$A$1:$A$936)/252)),6)</f>
        <v>903.62694399999998</v>
      </c>
      <c r="F8">
        <f t="shared" si="0"/>
        <v>2.0392106477706839E-4</v>
      </c>
      <c r="G8">
        <f t="shared" si="7"/>
        <v>1.0010200229462709</v>
      </c>
      <c r="H8" s="12">
        <f t="shared" si="8"/>
        <v>0.10200229462709043</v>
      </c>
      <c r="I8" s="24">
        <v>5.141</v>
      </c>
      <c r="J8" s="16">
        <f>TRUNC(1000/((1+I8/100)^(NETWORKDAYS($B8,C8-1,Feriados!$A$1:$A$936)/252)),6)</f>
        <v>905.85893799999997</v>
      </c>
      <c r="K8">
        <f t="shared" si="1"/>
        <v>7.4421116669287635E-4</v>
      </c>
      <c r="L8">
        <f t="shared" si="9"/>
        <v>1.0034925816718943</v>
      </c>
      <c r="M8" s="12">
        <f t="shared" si="10"/>
        <v>0.34925816718942571</v>
      </c>
      <c r="N8" s="25">
        <v>4.4000000000000004</v>
      </c>
      <c r="O8">
        <f t="shared" si="11"/>
        <v>1.0008547200147597</v>
      </c>
      <c r="P8">
        <f t="shared" si="2"/>
        <v>1.7088558920153041E-4</v>
      </c>
      <c r="Q8">
        <f t="shared" si="12"/>
        <v>1.0008547200147597</v>
      </c>
      <c r="R8" s="12">
        <f t="shared" si="13"/>
        <v>8.5472001475972448E-2</v>
      </c>
      <c r="S8" s="19">
        <f t="shared" si="3"/>
        <v>1.1933192595695024</v>
      </c>
      <c r="T8" s="19">
        <f t="shared" si="4"/>
        <v>1.193400094366164</v>
      </c>
      <c r="W8" s="20">
        <v>4.4000000000000004</v>
      </c>
      <c r="X8" s="21">
        <v>5.141</v>
      </c>
      <c r="Y8" s="25">
        <v>4.4000000000000004</v>
      </c>
    </row>
    <row r="9" spans="1:25" x14ac:dyDescent="0.3">
      <c r="A9">
        <f t="shared" si="5"/>
        <v>7</v>
      </c>
      <c r="B9" s="9">
        <f>WORKDAY(B8,1,Feriados!$A$2:$A$5000)</f>
        <v>43840</v>
      </c>
      <c r="C9" s="9">
        <f t="shared" si="6"/>
        <v>44562</v>
      </c>
      <c r="D9" s="10">
        <f t="shared" si="6"/>
        <v>5.2725999999999997</v>
      </c>
      <c r="E9" s="11">
        <f>TRUNC(1000/((1+D9/100)^(NETWORKDAYS($B9,C9-1,Feriados!$A$1:$A$936)/252)),6)</f>
        <v>903.81121299999995</v>
      </c>
      <c r="F9">
        <f t="shared" si="0"/>
        <v>2.0392154220671976E-4</v>
      </c>
      <c r="G9">
        <f t="shared" si="7"/>
        <v>1.00122415249313</v>
      </c>
      <c r="H9" s="12">
        <f t="shared" si="8"/>
        <v>0.12241524931300152</v>
      </c>
      <c r="I9" s="24">
        <v>5.1611000000000002</v>
      </c>
      <c r="J9" s="16">
        <f>TRUNC(1000/((1+I9/100)^(NETWORKDAYS($B9,C9-1,Feriados!$A$1:$A$936)/252)),6)</f>
        <v>905.69834200000003</v>
      </c>
      <c r="K9">
        <f t="shared" si="1"/>
        <v>-1.7728588112686516E-4</v>
      </c>
      <c r="L9">
        <f t="shared" si="9"/>
        <v>1.0033146766053482</v>
      </c>
      <c r="M9" s="12">
        <f t="shared" si="10"/>
        <v>0.33146766053482324</v>
      </c>
      <c r="N9" s="25">
        <v>4.4000000000000004</v>
      </c>
      <c r="O9">
        <f t="shared" si="11"/>
        <v>1.0010257516632945</v>
      </c>
      <c r="P9">
        <f t="shared" si="2"/>
        <v>1.7088558920153041E-4</v>
      </c>
      <c r="Q9">
        <f t="shared" si="12"/>
        <v>1.0010257516632945</v>
      </c>
      <c r="R9" s="12">
        <f t="shared" si="13"/>
        <v>0.10257516632945496</v>
      </c>
      <c r="S9" s="19">
        <f t="shared" si="3"/>
        <v>1.1933220534250497</v>
      </c>
      <c r="T9" s="19">
        <f t="shared" si="4"/>
        <v>1.1934199445489895</v>
      </c>
      <c r="W9" s="20">
        <v>4.4000000000000004</v>
      </c>
      <c r="X9" s="21">
        <v>5.1611000000000002</v>
      </c>
      <c r="Y9" s="25">
        <v>4.4000000000000004</v>
      </c>
    </row>
    <row r="10" spans="1:25" x14ac:dyDescent="0.3">
      <c r="A10">
        <f t="shared" si="5"/>
        <v>8</v>
      </c>
      <c r="B10" s="9">
        <f>WORKDAY(B9,1,Feriados!$A$2:$A$5000)</f>
        <v>43843</v>
      </c>
      <c r="C10" s="9">
        <f t="shared" si="6"/>
        <v>44562</v>
      </c>
      <c r="D10" s="10">
        <f t="shared" si="6"/>
        <v>5.2725999999999997</v>
      </c>
      <c r="E10" s="11">
        <f>TRUNC(1000/((1+D10/100)^(NETWORKDAYS($B10,C10-1,Feriados!$A$1:$A$936)/252)),6)</f>
        <v>903.99552000000006</v>
      </c>
      <c r="F10">
        <f t="shared" si="0"/>
        <v>2.0392201086805173E-4</v>
      </c>
      <c r="G10">
        <f t="shared" si="7"/>
        <v>1.0014283241356361</v>
      </c>
      <c r="H10" s="12">
        <f t="shared" si="8"/>
        <v>0.14283241356360943</v>
      </c>
      <c r="I10" s="24">
        <v>5.181</v>
      </c>
      <c r="J10" s="16">
        <f>TRUNC(1000/((1+I10/100)^(NETWORKDAYS($B10,C10-1,Feriados!$A$1:$A$936)/252)),6)</f>
        <v>905.54259500000001</v>
      </c>
      <c r="K10">
        <f t="shared" si="1"/>
        <v>-1.7196343724790175E-4</v>
      </c>
      <c r="L10">
        <f t="shared" si="9"/>
        <v>1.0031421431649179</v>
      </c>
      <c r="M10" s="12">
        <f t="shared" si="10"/>
        <v>0.31421431649178988</v>
      </c>
      <c r="N10" s="25">
        <v>4.4000000000000004</v>
      </c>
      <c r="O10">
        <f t="shared" si="11"/>
        <v>1.0011968125386734</v>
      </c>
      <c r="P10">
        <f t="shared" si="2"/>
        <v>1.7088558920153041E-4</v>
      </c>
      <c r="Q10">
        <f t="shared" si="12"/>
        <v>1.0011968125386734</v>
      </c>
      <c r="R10" s="12">
        <f t="shared" si="13"/>
        <v>0.11968125386734307</v>
      </c>
      <c r="S10" s="19">
        <f t="shared" si="3"/>
        <v>1.1933247959695448</v>
      </c>
      <c r="T10" s="19">
        <f t="shared" si="4"/>
        <v>1.193440149966406</v>
      </c>
      <c r="W10" s="20">
        <v>4.4000000000000004</v>
      </c>
      <c r="X10" s="21">
        <v>5.181</v>
      </c>
      <c r="Y10" s="25">
        <v>4.4000000000000004</v>
      </c>
    </row>
    <row r="11" spans="1:25" x14ac:dyDescent="0.3">
      <c r="A11">
        <f t="shared" si="5"/>
        <v>9</v>
      </c>
      <c r="B11" s="9">
        <f>WORKDAY(B10,1,Feriados!$A$2:$A$5000)</f>
        <v>43844</v>
      </c>
      <c r="C11" s="9">
        <f t="shared" si="6"/>
        <v>44562</v>
      </c>
      <c r="D11" s="10">
        <f t="shared" si="6"/>
        <v>5.2725999999999997</v>
      </c>
      <c r="E11" s="11">
        <f>TRUNC(1000/((1+D11/100)^(NETWORKDAYS($B11,C11-1,Feriados!$A$1:$A$936)/252)),6)</f>
        <v>904.17986399999995</v>
      </c>
      <c r="F11">
        <f t="shared" si="0"/>
        <v>2.039213645659288E-4</v>
      </c>
      <c r="G11">
        <f t="shared" si="7"/>
        <v>1.0016325367660088</v>
      </c>
      <c r="H11" s="12">
        <f t="shared" si="8"/>
        <v>0.16325367660088297</v>
      </c>
      <c r="I11" s="24">
        <v>5.1138000000000003</v>
      </c>
      <c r="J11" s="16">
        <f>TRUNC(1000/((1+I11/100)^(NETWORKDAYS($B11,C11-1,Feriados!$A$1:$A$936)/252)),6)</f>
        <v>906.85956899999996</v>
      </c>
      <c r="K11">
        <f t="shared" si="1"/>
        <v>1.4543479315844987E-3</v>
      </c>
      <c r="L11">
        <f t="shared" si="9"/>
        <v>1.0046010608659151</v>
      </c>
      <c r="M11" s="12">
        <f t="shared" si="10"/>
        <v>0.4601060865915052</v>
      </c>
      <c r="N11" s="25">
        <v>4.4000000000000004</v>
      </c>
      <c r="O11">
        <f t="shared" si="11"/>
        <v>1.0013679026458908</v>
      </c>
      <c r="P11">
        <f t="shared" si="2"/>
        <v>1.7088558920153041E-4</v>
      </c>
      <c r="Q11">
        <f t="shared" si="12"/>
        <v>1.0013679026458908</v>
      </c>
      <c r="R11" s="12">
        <f t="shared" si="13"/>
        <v>0.13679026458908172</v>
      </c>
      <c r="S11" s="19">
        <f t="shared" si="3"/>
        <v>1.1933210138944972</v>
      </c>
      <c r="T11" s="19">
        <f t="shared" si="4"/>
        <v>1.1934597618573033</v>
      </c>
      <c r="W11" s="20">
        <v>4.4000000000000004</v>
      </c>
      <c r="X11" s="21">
        <v>5.1138000000000003</v>
      </c>
      <c r="Y11" s="25">
        <v>4.4000000000000004</v>
      </c>
    </row>
    <row r="12" spans="1:25" x14ac:dyDescent="0.3">
      <c r="A12">
        <f t="shared" si="5"/>
        <v>10</v>
      </c>
      <c r="B12" s="9">
        <f>WORKDAY(B11,1,Feriados!$A$2:$A$5000)</f>
        <v>43845</v>
      </c>
      <c r="C12" s="9">
        <f t="shared" si="6"/>
        <v>44562</v>
      </c>
      <c r="D12" s="10">
        <f t="shared" si="6"/>
        <v>5.2725999999999997</v>
      </c>
      <c r="E12" s="11">
        <f>TRUNC(1000/((1+D12/100)^(NETWORKDAYS($B12,C12-1,Feriados!$A$1:$A$936)/252)),6)</f>
        <v>904.36424599999998</v>
      </c>
      <c r="F12">
        <f t="shared" si="0"/>
        <v>2.0392181615758176E-4</v>
      </c>
      <c r="G12">
        <f t="shared" si="7"/>
        <v>1.0018367914920288</v>
      </c>
      <c r="H12" s="12">
        <f t="shared" si="8"/>
        <v>0.18367914920287554</v>
      </c>
      <c r="I12" s="24">
        <v>5.0049999999999999</v>
      </c>
      <c r="J12" s="16">
        <f>TRUNC(1000/((1+I12/100)^(NETWORKDAYS($B12,C12-1,Feriados!$A$1:$A$936)/252)),6)</f>
        <v>908.87859100000003</v>
      </c>
      <c r="K12">
        <f t="shared" si="1"/>
        <v>2.2263888136797583E-3</v>
      </c>
      <c r="L12">
        <f t="shared" si="9"/>
        <v>1.0068376934300378</v>
      </c>
      <c r="M12" s="12">
        <f t="shared" si="10"/>
        <v>0.68376934300378167</v>
      </c>
      <c r="N12" s="25">
        <v>4.4000000000000004</v>
      </c>
      <c r="O12">
        <f t="shared" si="11"/>
        <v>1.001539021989942</v>
      </c>
      <c r="P12">
        <f t="shared" si="2"/>
        <v>1.7088558920153041E-4</v>
      </c>
      <c r="Q12">
        <f t="shared" si="12"/>
        <v>1.001539021989942</v>
      </c>
      <c r="R12" s="12">
        <f t="shared" si="13"/>
        <v>0.15390219899420465</v>
      </c>
      <c r="S12" s="19">
        <f t="shared" si="3"/>
        <v>1.1933236565494751</v>
      </c>
      <c r="T12" s="19">
        <f t="shared" si="4"/>
        <v>1.1934796929691185</v>
      </c>
      <c r="W12" s="20">
        <v>4.4000000000000004</v>
      </c>
      <c r="X12" s="21">
        <v>5.0049999999999999</v>
      </c>
      <c r="Y12" s="25">
        <v>4.4000000000000004</v>
      </c>
    </row>
    <row r="13" spans="1:25" x14ac:dyDescent="0.3">
      <c r="A13">
        <f t="shared" si="5"/>
        <v>11</v>
      </c>
      <c r="B13" s="9">
        <f>WORKDAY(B12,1,Feriados!$A$2:$A$5000)</f>
        <v>43846</v>
      </c>
      <c r="C13" s="9">
        <f t="shared" si="6"/>
        <v>44562</v>
      </c>
      <c r="D13" s="10">
        <f t="shared" si="6"/>
        <v>5.2725999999999997</v>
      </c>
      <c r="E13" s="11">
        <f>TRUNC(1000/((1+D13/100)^(NETWORKDAYS($B13,C13-1,Feriados!$A$1:$A$936)/252)),6)</f>
        <v>904.54866500000003</v>
      </c>
      <c r="F13">
        <f t="shared" si="0"/>
        <v>2.0392115324741056E-4</v>
      </c>
      <c r="G13">
        <f t="shared" si="7"/>
        <v>1.0020410872059156</v>
      </c>
      <c r="H13" s="12">
        <f t="shared" si="8"/>
        <v>0.20410872059155594</v>
      </c>
      <c r="I13" s="24">
        <v>5.1050000000000004</v>
      </c>
      <c r="J13" s="16">
        <f>TRUNC(1000/((1+I13/100)^(NETWORKDAYS($B13,C13-1,Feriados!$A$1:$A$936)/252)),6)</f>
        <v>907.36689699999999</v>
      </c>
      <c r="K13">
        <f t="shared" si="1"/>
        <v>-1.6632518523038708E-3</v>
      </c>
      <c r="L13">
        <f t="shared" si="9"/>
        <v>1.005163068771471</v>
      </c>
      <c r="M13" s="12">
        <f t="shared" si="10"/>
        <v>0.51630687714709911</v>
      </c>
      <c r="N13" s="25">
        <v>4.4000000000000004</v>
      </c>
      <c r="O13">
        <f t="shared" si="11"/>
        <v>1.0017101705758231</v>
      </c>
      <c r="P13">
        <f t="shared" si="2"/>
        <v>1.7088558920153041E-4</v>
      </c>
      <c r="Q13">
        <f t="shared" si="12"/>
        <v>1.0017101705758231</v>
      </c>
      <c r="R13" s="12">
        <f t="shared" si="13"/>
        <v>0.17101705758231223</v>
      </c>
      <c r="S13" s="19">
        <f t="shared" si="3"/>
        <v>1.1933197772863124</v>
      </c>
      <c r="T13" s="19">
        <f t="shared" si="4"/>
        <v>1.1934991952093221</v>
      </c>
      <c r="W13" s="20">
        <v>4.4000000000000004</v>
      </c>
      <c r="X13" s="21">
        <v>5.1050000000000004</v>
      </c>
      <c r="Y13" s="25">
        <v>4.4000000000000004</v>
      </c>
    </row>
    <row r="14" spans="1:25" x14ac:dyDescent="0.3">
      <c r="A14">
        <f t="shared" si="5"/>
        <v>12</v>
      </c>
      <c r="B14" s="9">
        <f>WORKDAY(B13,1,Feriados!$A$2:$A$5000)</f>
        <v>43847</v>
      </c>
      <c r="C14" s="9">
        <f t="shared" si="6"/>
        <v>44562</v>
      </c>
      <c r="D14" s="10">
        <f t="shared" si="6"/>
        <v>5.2725999999999997</v>
      </c>
      <c r="E14" s="11">
        <f>TRUNC(1000/((1+D14/100)^(NETWORKDAYS($B14,C14-1,Feriados!$A$1:$A$936)/252)),6)</f>
        <v>904.73312199999998</v>
      </c>
      <c r="F14">
        <f t="shared" si="0"/>
        <v>2.0392158778981262E-4</v>
      </c>
      <c r="G14">
        <f t="shared" si="7"/>
        <v>1.0022454250154491</v>
      </c>
      <c r="H14" s="12">
        <f t="shared" si="8"/>
        <v>0.22454250154491096</v>
      </c>
      <c r="I14" s="24">
        <v>5.085</v>
      </c>
      <c r="J14" s="16">
        <f>TRUNC(1000/((1+I14/100)^(NETWORKDAYS($B14,C14-1,Feriados!$A$1:$A$936)/252)),6)</f>
        <v>907.88276299999995</v>
      </c>
      <c r="K14">
        <f t="shared" si="1"/>
        <v>5.6853076931240309E-4</v>
      </c>
      <c r="L14">
        <f t="shared" si="9"/>
        <v>1.0057345349042441</v>
      </c>
      <c r="M14" s="12">
        <f t="shared" si="10"/>
        <v>0.57345349042441374</v>
      </c>
      <c r="N14" s="25">
        <v>4.4000000000000004</v>
      </c>
      <c r="O14">
        <f t="shared" si="11"/>
        <v>1.0018813484085312</v>
      </c>
      <c r="P14">
        <f t="shared" si="2"/>
        <v>1.7088558920153041E-4</v>
      </c>
      <c r="Q14">
        <f t="shared" si="12"/>
        <v>1.0018813484085312</v>
      </c>
      <c r="R14" s="12">
        <f t="shared" si="13"/>
        <v>0.18813484085311583</v>
      </c>
      <c r="S14" s="19">
        <f t="shared" si="3"/>
        <v>1.1933223201713159</v>
      </c>
      <c r="T14" s="19">
        <f t="shared" si="4"/>
        <v>1.1935189703656219</v>
      </c>
      <c r="W14" s="20">
        <v>4.4000000000000004</v>
      </c>
      <c r="X14" s="21">
        <v>5.085</v>
      </c>
      <c r="Y14" s="25">
        <v>4.4000000000000004</v>
      </c>
    </row>
    <row r="15" spans="1:25" x14ac:dyDescent="0.3">
      <c r="A15">
        <f t="shared" si="5"/>
        <v>13</v>
      </c>
      <c r="B15" s="9">
        <f>WORKDAY(B14,1,Feriados!$A$2:$A$5000)</f>
        <v>43850</v>
      </c>
      <c r="C15" s="9">
        <f t="shared" si="6"/>
        <v>44562</v>
      </c>
      <c r="D15" s="10">
        <f t="shared" si="6"/>
        <v>5.2725999999999997</v>
      </c>
      <c r="E15" s="11">
        <f>TRUNC(1000/((1+D15/100)^(NETWORKDAYS($B15,C15-1,Feriados!$A$1:$A$936)/252)),6)</f>
        <v>904.91761699999995</v>
      </c>
      <c r="F15">
        <f t="shared" si="0"/>
        <v>2.0392201359009654E-4</v>
      </c>
      <c r="G15">
        <f t="shared" si="7"/>
        <v>1.0024498049206296</v>
      </c>
      <c r="H15" s="12">
        <f t="shared" si="8"/>
        <v>0.2449804920629628</v>
      </c>
      <c r="I15" s="24">
        <v>5.0949999999999998</v>
      </c>
      <c r="J15" s="16">
        <f>TRUNC(1000/((1+I15/100)^(NETWORKDAYS($B15,C15-1,Feriados!$A$1:$A$936)/252)),6)</f>
        <v>907.89347299999997</v>
      </c>
      <c r="K15">
        <f t="shared" si="1"/>
        <v>1.1796677320541349E-5</v>
      </c>
      <c r="L15">
        <f t="shared" si="9"/>
        <v>1.0057463992300226</v>
      </c>
      <c r="M15" s="12">
        <f t="shared" si="10"/>
        <v>0.57463992300226252</v>
      </c>
      <c r="N15" s="25">
        <v>4.4000000000000004</v>
      </c>
      <c r="O15">
        <f t="shared" si="11"/>
        <v>1.0020525554930639</v>
      </c>
      <c r="P15">
        <f t="shared" si="2"/>
        <v>1.7088558920153041E-4</v>
      </c>
      <c r="Q15">
        <f t="shared" si="12"/>
        <v>1.0020525554930639</v>
      </c>
      <c r="R15" s="12">
        <f t="shared" si="13"/>
        <v>0.20525554930639345</v>
      </c>
      <c r="S15" s="19">
        <f t="shared" si="3"/>
        <v>1.1933248118985931</v>
      </c>
      <c r="T15" s="19">
        <f t="shared" si="4"/>
        <v>1.1935389464051482</v>
      </c>
      <c r="W15" s="20">
        <v>4.4000000000000004</v>
      </c>
      <c r="X15" s="21">
        <v>5.0949999999999998</v>
      </c>
      <c r="Y15" s="25">
        <v>4.4000000000000004</v>
      </c>
    </row>
    <row r="16" spans="1:25" x14ac:dyDescent="0.3">
      <c r="A16">
        <f t="shared" si="5"/>
        <v>14</v>
      </c>
      <c r="B16" s="9">
        <f>WORKDAY(B15,1,Feriados!$A$2:$A$5000)</f>
        <v>43851</v>
      </c>
      <c r="C16" s="9">
        <f t="shared" si="6"/>
        <v>44562</v>
      </c>
      <c r="D16" s="10">
        <f t="shared" si="6"/>
        <v>5.2725999999999997</v>
      </c>
      <c r="E16" s="11">
        <f>TRUNC(1000/((1+D16/100)^(NETWORKDAYS($B16,C16-1,Feriados!$A$1:$A$936)/252)),6)</f>
        <v>905.10214900000005</v>
      </c>
      <c r="F16">
        <f t="shared" si="0"/>
        <v>2.0392132558089138E-4</v>
      </c>
      <c r="G16">
        <f t="shared" si="7"/>
        <v>1.0026542258136772</v>
      </c>
      <c r="H16" s="12">
        <f t="shared" si="8"/>
        <v>0.26542258136772467</v>
      </c>
      <c r="I16" s="24">
        <v>5.0256999999999996</v>
      </c>
      <c r="J16" s="16">
        <f>TRUNC(1000/((1+I16/100)^(NETWORKDAYS($B16,C16-1,Feriados!$A$1:$A$936)/252)),6)</f>
        <v>909.23558500000001</v>
      </c>
      <c r="K16">
        <f t="shared" si="1"/>
        <v>1.4782703476932113E-3</v>
      </c>
      <c r="L16">
        <f t="shared" si="9"/>
        <v>1.0072331643093035</v>
      </c>
      <c r="M16" s="12">
        <f t="shared" si="10"/>
        <v>0.72331643093035414</v>
      </c>
      <c r="N16" s="25">
        <v>4.4000000000000004</v>
      </c>
      <c r="O16">
        <f t="shared" si="11"/>
        <v>1.0022237918344203</v>
      </c>
      <c r="P16">
        <f t="shared" si="2"/>
        <v>1.7088558920153041E-4</v>
      </c>
      <c r="Q16">
        <f t="shared" si="12"/>
        <v>1.0022237918344203</v>
      </c>
      <c r="R16" s="12">
        <f t="shared" si="13"/>
        <v>0.22237918344203411</v>
      </c>
      <c r="S16" s="19">
        <f t="shared" si="3"/>
        <v>1.1933207857591839</v>
      </c>
      <c r="T16" s="19">
        <f t="shared" si="4"/>
        <v>1.1935585753102216</v>
      </c>
      <c r="W16" s="20">
        <v>4.4000000000000004</v>
      </c>
      <c r="X16" s="21">
        <v>5.0256999999999996</v>
      </c>
      <c r="Y16" s="25">
        <v>4.4000000000000004</v>
      </c>
    </row>
    <row r="17" spans="1:25" x14ac:dyDescent="0.3">
      <c r="A17">
        <f t="shared" si="5"/>
        <v>15</v>
      </c>
      <c r="B17" s="9">
        <f>WORKDAY(B16,1,Feriados!$A$2:$A$5000)</f>
        <v>43852</v>
      </c>
      <c r="C17" s="9">
        <f t="shared" si="6"/>
        <v>44562</v>
      </c>
      <c r="D17" s="10">
        <f t="shared" si="6"/>
        <v>5.2725999999999997</v>
      </c>
      <c r="E17" s="11">
        <f>TRUNC(1000/((1+D17/100)^(NETWORKDAYS($B17,C17-1,Feriados!$A$1:$A$936)/252)),6)</f>
        <v>905.28671899999995</v>
      </c>
      <c r="F17">
        <f t="shared" si="0"/>
        <v>2.0392173436323269E-4</v>
      </c>
      <c r="G17">
        <f t="shared" si="7"/>
        <v>1.0028586888023718</v>
      </c>
      <c r="H17" s="12">
        <f t="shared" si="8"/>
        <v>0.28586888023718338</v>
      </c>
      <c r="I17" s="24">
        <v>4.9649999999999999</v>
      </c>
      <c r="J17" s="16">
        <f>TRUNC(1000/((1+I17/100)^(NETWORKDAYS($B17,C17-1,Feriados!$A$1:$A$936)/252)),6)</f>
        <v>910.43121399999995</v>
      </c>
      <c r="K17">
        <f t="shared" si="1"/>
        <v>1.3149826290619337E-3</v>
      </c>
      <c r="L17">
        <f t="shared" si="9"/>
        <v>1.0085576584237854</v>
      </c>
      <c r="M17" s="12">
        <f t="shared" si="10"/>
        <v>0.85576584237854192</v>
      </c>
      <c r="N17" s="25">
        <v>4.4000000000000004</v>
      </c>
      <c r="O17">
        <f t="shared" si="11"/>
        <v>1.0023950574375997</v>
      </c>
      <c r="P17">
        <f t="shared" si="2"/>
        <v>1.7088558920153041E-4</v>
      </c>
      <c r="Q17">
        <f t="shared" si="12"/>
        <v>1.0023950574375997</v>
      </c>
      <c r="R17" s="12">
        <f t="shared" si="13"/>
        <v>0.23950574375997125</v>
      </c>
      <c r="S17" s="19">
        <f t="shared" si="3"/>
        <v>1.1933231778996987</v>
      </c>
      <c r="T17" s="19">
        <f t="shared" si="4"/>
        <v>1.1935783908534423</v>
      </c>
      <c r="W17" s="20">
        <v>4.4000000000000004</v>
      </c>
      <c r="X17" s="21">
        <v>4.9649999999999999</v>
      </c>
      <c r="Y17" s="25">
        <v>4.4000000000000004</v>
      </c>
    </row>
    <row r="18" spans="1:25" x14ac:dyDescent="0.3">
      <c r="A18">
        <f t="shared" si="5"/>
        <v>16</v>
      </c>
      <c r="B18" s="9">
        <f>WORKDAY(B17,1,Feriados!$A$2:$A$5000)</f>
        <v>43853</v>
      </c>
      <c r="C18" s="9">
        <f t="shared" si="6"/>
        <v>44562</v>
      </c>
      <c r="D18" s="10">
        <f t="shared" si="6"/>
        <v>5.2725999999999997</v>
      </c>
      <c r="E18" s="11">
        <f>TRUNC(1000/((1+D18/100)^(NETWORKDAYS($B18,C18-1,Feriados!$A$1:$A$936)/252)),6)</f>
        <v>905.47132599999998</v>
      </c>
      <c r="F18">
        <f t="shared" si="0"/>
        <v>2.0392102979704951E-4</v>
      </c>
      <c r="G18">
        <f t="shared" si="7"/>
        <v>1.0030631927789333</v>
      </c>
      <c r="H18" s="12">
        <f t="shared" si="8"/>
        <v>0.30631927789332991</v>
      </c>
      <c r="I18" s="24">
        <v>5.0049999999999999</v>
      </c>
      <c r="J18" s="16">
        <f>TRUNC(1000/((1+I18/100)^(NETWORKDAYS($B18,C18-1,Feriados!$A$1:$A$936)/252)),6)</f>
        <v>909.93605400000001</v>
      </c>
      <c r="K18">
        <f t="shared" si="1"/>
        <v>-5.4387414709178294E-4</v>
      </c>
      <c r="L18">
        <f t="shared" si="9"/>
        <v>1.0080091299875173</v>
      </c>
      <c r="M18" s="12">
        <f t="shared" si="10"/>
        <v>0.80091299875173494</v>
      </c>
      <c r="N18" s="25">
        <v>4.4000000000000004</v>
      </c>
      <c r="O18">
        <f t="shared" si="11"/>
        <v>1.0025663523076027</v>
      </c>
      <c r="P18">
        <f t="shared" si="2"/>
        <v>1.7088558920153041E-4</v>
      </c>
      <c r="Q18">
        <f t="shared" si="12"/>
        <v>1.0025663523076027</v>
      </c>
      <c r="R18" s="12">
        <f t="shared" si="13"/>
        <v>0.2566352307602715</v>
      </c>
      <c r="S18" s="19">
        <f t="shared" si="3"/>
        <v>1.1933190548710308</v>
      </c>
      <c r="T18" s="19">
        <f t="shared" si="4"/>
        <v>1.1935979210097982</v>
      </c>
      <c r="W18" s="20">
        <v>4.4000000000000004</v>
      </c>
      <c r="X18" s="21">
        <v>5.0049999999999999</v>
      </c>
      <c r="Y18" s="25">
        <v>4.4000000000000004</v>
      </c>
    </row>
    <row r="19" spans="1:25" x14ac:dyDescent="0.3">
      <c r="A19">
        <f t="shared" si="5"/>
        <v>17</v>
      </c>
      <c r="B19" s="9">
        <f>WORKDAY(B18,1,Feriados!$A$2:$A$5000)</f>
        <v>43854</v>
      </c>
      <c r="C19" s="9">
        <f t="shared" si="6"/>
        <v>44562</v>
      </c>
      <c r="D19" s="10">
        <f t="shared" si="6"/>
        <v>5.2725999999999997</v>
      </c>
      <c r="E19" s="11">
        <f>TRUNC(1000/((1+D19/100)^(NETWORKDAYS($B19,C19-1,Feriados!$A$1:$A$936)/252)),6)</f>
        <v>905.65597100000002</v>
      </c>
      <c r="F19">
        <f t="shared" si="0"/>
        <v>2.0392142158232041E-4</v>
      </c>
      <c r="G19">
        <f t="shared" si="7"/>
        <v>1.0032677388511417</v>
      </c>
      <c r="H19" s="12">
        <f t="shared" si="8"/>
        <v>0.32677388511417327</v>
      </c>
      <c r="I19" s="24">
        <v>5.0042</v>
      </c>
      <c r="J19" s="16">
        <f>TRUNC(1000/((1+I19/100)^(NETWORKDAYS($B19,C19-1,Feriados!$A$1:$A$936)/252)),6)</f>
        <v>910.12579000000005</v>
      </c>
      <c r="K19">
        <f t="shared" si="1"/>
        <v>2.0851575137181833E-4</v>
      </c>
      <c r="L19">
        <f t="shared" si="9"/>
        <v>1.0082193157686463</v>
      </c>
      <c r="M19" s="12">
        <f t="shared" si="10"/>
        <v>0.82193157686463181</v>
      </c>
      <c r="N19" s="25">
        <v>4.4000000000000004</v>
      </c>
      <c r="O19">
        <f t="shared" si="11"/>
        <v>1.0027376764494305</v>
      </c>
      <c r="P19">
        <f t="shared" si="2"/>
        <v>1.7088558920153041E-4</v>
      </c>
      <c r="Q19">
        <f t="shared" si="12"/>
        <v>1.0027376764494305</v>
      </c>
      <c r="R19" s="12">
        <f t="shared" si="13"/>
        <v>0.27376764494304595</v>
      </c>
      <c r="S19" s="19">
        <f t="shared" si="3"/>
        <v>1.1933213475469244</v>
      </c>
      <c r="T19" s="19">
        <f t="shared" si="4"/>
        <v>1.1936176211843976</v>
      </c>
      <c r="W19" s="20">
        <v>4.4000000000000004</v>
      </c>
      <c r="X19" s="21">
        <v>5.0042</v>
      </c>
      <c r="Y19" s="25">
        <v>4.4000000000000004</v>
      </c>
    </row>
    <row r="20" spans="1:25" x14ac:dyDescent="0.3">
      <c r="A20">
        <f t="shared" si="5"/>
        <v>18</v>
      </c>
      <c r="B20" s="9">
        <f>WORKDAY(B19,1,Feriados!$A$2:$A$5000)</f>
        <v>43857</v>
      </c>
      <c r="C20" s="9">
        <f t="shared" si="6"/>
        <v>44562</v>
      </c>
      <c r="D20" s="10">
        <f t="shared" si="6"/>
        <v>5.2725999999999997</v>
      </c>
      <c r="E20" s="11">
        <f>TRUNC(1000/((1+D20/100)^(NETWORKDAYS($B20,C20-1,Feriados!$A$1:$A$936)/252)),6)</f>
        <v>905.84065399999997</v>
      </c>
      <c r="F20">
        <f t="shared" si="0"/>
        <v>2.0392180465167442E-4</v>
      </c>
      <c r="G20">
        <f t="shared" si="7"/>
        <v>1.0034723270189971</v>
      </c>
      <c r="H20" s="12">
        <f t="shared" si="8"/>
        <v>0.34723270189971345</v>
      </c>
      <c r="I20" s="24">
        <v>4.9349999999999996</v>
      </c>
      <c r="J20" s="16">
        <f>TRUNC(1000/((1+I20/100)^(NETWORKDAYS($B20,C20-1,Feriados!$A$1:$A$936)/252)),6)</f>
        <v>911.45786199999998</v>
      </c>
      <c r="K20">
        <f t="shared" si="1"/>
        <v>1.463613068255043E-3</v>
      </c>
      <c r="L20">
        <f t="shared" si="9"/>
        <v>1.0096949587348725</v>
      </c>
      <c r="M20" s="12">
        <f t="shared" si="10"/>
        <v>0.9694958734872472</v>
      </c>
      <c r="N20" s="25">
        <v>4.4000000000000004</v>
      </c>
      <c r="O20">
        <f t="shared" si="11"/>
        <v>1.0029090298680852</v>
      </c>
      <c r="P20">
        <f t="shared" si="2"/>
        <v>1.7088558920153041E-4</v>
      </c>
      <c r="Q20">
        <f t="shared" si="12"/>
        <v>1.0029090298680852</v>
      </c>
      <c r="R20" s="12">
        <f t="shared" si="13"/>
        <v>0.29090298680851667</v>
      </c>
      <c r="S20" s="19">
        <f t="shared" si="3"/>
        <v>1.1933235892184182</v>
      </c>
      <c r="T20" s="19">
        <f t="shared" si="4"/>
        <v>1.1936374586909111</v>
      </c>
      <c r="W20" s="20">
        <v>4.4000000000000004</v>
      </c>
      <c r="X20" s="21">
        <v>4.9349999999999996</v>
      </c>
      <c r="Y20" s="25">
        <v>4.4000000000000004</v>
      </c>
    </row>
    <row r="21" spans="1:25" x14ac:dyDescent="0.3">
      <c r="A21">
        <f t="shared" si="5"/>
        <v>19</v>
      </c>
      <c r="B21" s="9">
        <f>WORKDAY(B20,1,Feriados!$A$2:$A$5000)</f>
        <v>43858</v>
      </c>
      <c r="C21" s="9">
        <f t="shared" ref="C21:D36" si="14">+C20</f>
        <v>44562</v>
      </c>
      <c r="D21" s="10">
        <f t="shared" si="14"/>
        <v>5.2725999999999997</v>
      </c>
      <c r="E21" s="11">
        <f>TRUNC(1000/((1+D21/100)^(NETWORKDAYS($B21,C21-1,Feriados!$A$1:$A$936)/252)),6)</f>
        <v>906.02537400000006</v>
      </c>
      <c r="F21">
        <f t="shared" si="0"/>
        <v>2.0392107506372881E-4</v>
      </c>
      <c r="G21">
        <f t="shared" si="7"/>
        <v>1.0036769561747196</v>
      </c>
      <c r="H21" s="12">
        <f t="shared" si="8"/>
        <v>0.36769561747196366</v>
      </c>
      <c r="I21" s="24">
        <v>4.9649999999999999</v>
      </c>
      <c r="J21" s="16">
        <f>TRUNC(1000/((1+I21/100)^(NETWORKDAYS($B21,C21-1,Feriados!$A$1:$A$936)/252)),6)</f>
        <v>911.13174600000002</v>
      </c>
      <c r="K21">
        <f t="shared" si="1"/>
        <v>-3.5779602502339358E-4</v>
      </c>
      <c r="L21">
        <f t="shared" si="9"/>
        <v>1.0093336938921509</v>
      </c>
      <c r="M21" s="12">
        <f t="shared" si="10"/>
        <v>0.9333693892150885</v>
      </c>
      <c r="N21" s="25">
        <v>4.4000000000000004</v>
      </c>
      <c r="O21">
        <f t="shared" si="11"/>
        <v>1.0030804125685697</v>
      </c>
      <c r="P21">
        <f t="shared" si="2"/>
        <v>1.7088558920153041E-4</v>
      </c>
      <c r="Q21">
        <f t="shared" si="12"/>
        <v>1.0030804125685697</v>
      </c>
      <c r="R21" s="12">
        <f t="shared" si="13"/>
        <v>0.30804125685697237</v>
      </c>
      <c r="S21" s="19">
        <f t="shared" si="3"/>
        <v>1.1933193197656864</v>
      </c>
      <c r="T21" s="19">
        <f t="shared" si="4"/>
        <v>1.1936570484864941</v>
      </c>
      <c r="W21" s="20">
        <v>4.4000000000000004</v>
      </c>
      <c r="X21" s="21">
        <v>4.9649999999999999</v>
      </c>
      <c r="Y21" s="25">
        <v>4.4000000000000004</v>
      </c>
    </row>
    <row r="22" spans="1:25" x14ac:dyDescent="0.3">
      <c r="A22">
        <f t="shared" si="5"/>
        <v>20</v>
      </c>
      <c r="B22" s="9">
        <f>WORKDAY(B21,1,Feriados!$A$2:$A$5000)</f>
        <v>43859</v>
      </c>
      <c r="C22" s="9">
        <f t="shared" si="14"/>
        <v>44562</v>
      </c>
      <c r="D22" s="10">
        <f t="shared" si="14"/>
        <v>5.2725999999999997</v>
      </c>
      <c r="E22" s="11">
        <f>TRUNC(1000/((1+D22/100)^(NETWORKDAYS($B22,C22-1,Feriados!$A$1:$A$936)/252)),6)</f>
        <v>906.21013300000004</v>
      </c>
      <c r="F22">
        <f t="shared" si="0"/>
        <v>2.0392254488887929E-4</v>
      </c>
      <c r="G22">
        <f t="shared" si="7"/>
        <v>1.0038816285338692</v>
      </c>
      <c r="H22" s="12">
        <f t="shared" si="8"/>
        <v>0.38816285338691969</v>
      </c>
      <c r="I22" s="24">
        <v>4.9550000000000001</v>
      </c>
      <c r="J22" s="16">
        <f>TRUNC(1000/((1+I22/100)^(NETWORKDAYS($B22,C22-1,Feriados!$A$1:$A$936)/252)),6)</f>
        <v>911.47339199999999</v>
      </c>
      <c r="K22">
        <f t="shared" si="1"/>
        <v>3.7496882476095728E-4</v>
      </c>
      <c r="L22">
        <f t="shared" si="9"/>
        <v>1.0097121625611412</v>
      </c>
      <c r="M22" s="12">
        <f t="shared" si="10"/>
        <v>0.97121625611411577</v>
      </c>
      <c r="N22" s="25">
        <v>4.4000000000000004</v>
      </c>
      <c r="O22">
        <f t="shared" si="11"/>
        <v>1.0032518245558881</v>
      </c>
      <c r="P22">
        <f t="shared" si="2"/>
        <v>1.7088558920153041E-4</v>
      </c>
      <c r="Q22">
        <f t="shared" si="12"/>
        <v>1.0032518245558881</v>
      </c>
      <c r="R22" s="12">
        <f t="shared" si="13"/>
        <v>0.32518245558881276</v>
      </c>
      <c r="S22" s="19">
        <f t="shared" si="3"/>
        <v>1.1933279209892147</v>
      </c>
      <c r="T22" s="19">
        <f t="shared" si="4"/>
        <v>1.1936771086990761</v>
      </c>
      <c r="W22" s="20">
        <v>4.4000000000000004</v>
      </c>
      <c r="X22" s="21">
        <v>4.9550000000000001</v>
      </c>
      <c r="Y22" s="25">
        <v>4.4000000000000004</v>
      </c>
    </row>
    <row r="23" spans="1:25" x14ac:dyDescent="0.3">
      <c r="A23">
        <f t="shared" si="5"/>
        <v>21</v>
      </c>
      <c r="B23" s="9">
        <f>WORKDAY(B22,1,Feriados!$A$2:$A$5000)</f>
        <v>43860</v>
      </c>
      <c r="C23" s="9">
        <f t="shared" si="14"/>
        <v>44562</v>
      </c>
      <c r="D23" s="10">
        <f t="shared" si="14"/>
        <v>5.2725999999999997</v>
      </c>
      <c r="E23" s="11">
        <f>TRUNC(1000/((1+D23/100)^(NETWORKDAYS($B23,C23-1,Feriados!$A$1:$A$936)/252)),6)</f>
        <v>906.39492800000005</v>
      </c>
      <c r="F23">
        <f t="shared" si="0"/>
        <v>2.039206948483141E-4</v>
      </c>
      <c r="G23">
        <f t="shared" si="7"/>
        <v>1.0040863407731053</v>
      </c>
      <c r="H23" s="12">
        <f t="shared" si="8"/>
        <v>0.40863407731053236</v>
      </c>
      <c r="I23" s="24">
        <v>4.9875999999999996</v>
      </c>
      <c r="J23" s="16">
        <f>TRUNC(1000/((1+I23/100)^(NETWORKDAYS($B23,C23-1,Feriados!$A$1:$A$936)/252)),6)</f>
        <v>911.10696299999995</v>
      </c>
      <c r="K23">
        <f t="shared" si="1"/>
        <v>-4.0201831805097843E-4</v>
      </c>
      <c r="L23">
        <f t="shared" si="9"/>
        <v>1.0093062397758328</v>
      </c>
      <c r="M23" s="12">
        <f t="shared" si="10"/>
        <v>0.93062397758327808</v>
      </c>
      <c r="N23" s="25">
        <v>4.4000000000000004</v>
      </c>
      <c r="O23">
        <f t="shared" si="11"/>
        <v>1.0034232658350448</v>
      </c>
      <c r="P23">
        <f t="shared" si="2"/>
        <v>1.7088558920153041E-4</v>
      </c>
      <c r="Q23">
        <f t="shared" si="12"/>
        <v>1.0034232658350448</v>
      </c>
      <c r="R23" s="12">
        <f t="shared" si="13"/>
        <v>0.34232658350448197</v>
      </c>
      <c r="S23" s="19">
        <f t="shared" si="3"/>
        <v>1.1933170947950702</v>
      </c>
      <c r="T23" s="19">
        <f t="shared" si="4"/>
        <v>1.1936965955937286</v>
      </c>
      <c r="W23" s="20">
        <v>4.4000000000000004</v>
      </c>
      <c r="X23" s="21">
        <v>4.9875999999999996</v>
      </c>
      <c r="Y23" s="25">
        <v>4.4000000000000004</v>
      </c>
    </row>
    <row r="24" spans="1:25" x14ac:dyDescent="0.3">
      <c r="A24">
        <f t="shared" si="5"/>
        <v>22</v>
      </c>
      <c r="B24" s="9">
        <f>WORKDAY(B23,1,Feriados!$A$2:$A$5000)</f>
        <v>43861</v>
      </c>
      <c r="C24" s="9">
        <f t="shared" si="14"/>
        <v>44562</v>
      </c>
      <c r="D24" s="10">
        <f t="shared" si="14"/>
        <v>5.2725999999999997</v>
      </c>
      <c r="E24" s="11">
        <f>TRUNC(1000/((1+D24/100)^(NETWORKDAYS($B24,C24-1,Feriados!$A$1:$A$936)/252)),6)</f>
        <v>906.57976199999996</v>
      </c>
      <c r="F24">
        <f t="shared" si="0"/>
        <v>2.0392214727826818E-4</v>
      </c>
      <c r="G24">
        <f t="shared" si="7"/>
        <v>1.0042910962157685</v>
      </c>
      <c r="H24" s="12">
        <f t="shared" si="8"/>
        <v>0.42910962157685084</v>
      </c>
      <c r="I24" s="24">
        <v>5.0199999999999996</v>
      </c>
      <c r="J24" s="16">
        <f>TRUNC(1000/((1+I24/100)^(NETWORKDAYS($B24,C24-1,Feriados!$A$1:$A$936)/252)),6)</f>
        <v>910.74640399999998</v>
      </c>
      <c r="K24">
        <f t="shared" si="1"/>
        <v>-3.9573728951947107E-4</v>
      </c>
      <c r="L24">
        <f t="shared" si="9"/>
        <v>1.0089068196602089</v>
      </c>
      <c r="M24" s="12">
        <f t="shared" si="10"/>
        <v>0.89068196602088978</v>
      </c>
      <c r="N24" s="25">
        <v>4.4000000000000004</v>
      </c>
      <c r="O24">
        <f t="shared" si="11"/>
        <v>1.0035947364110456</v>
      </c>
      <c r="P24">
        <f t="shared" si="2"/>
        <v>1.7088558920153041E-4</v>
      </c>
      <c r="Q24">
        <f t="shared" si="12"/>
        <v>1.0035947364110456</v>
      </c>
      <c r="R24" s="12">
        <f t="shared" si="13"/>
        <v>0.35947364110455737</v>
      </c>
      <c r="S24" s="19">
        <f t="shared" si="3"/>
        <v>1.1933255942241963</v>
      </c>
      <c r="T24" s="19">
        <f t="shared" si="4"/>
        <v>1.1937165135622252</v>
      </c>
      <c r="W24" s="20">
        <v>4.4000000000000004</v>
      </c>
      <c r="X24" s="21">
        <v>5.0199999999999996</v>
      </c>
      <c r="Y24" s="25">
        <v>4.4000000000000004</v>
      </c>
    </row>
    <row r="25" spans="1:25" x14ac:dyDescent="0.3">
      <c r="A25">
        <f t="shared" si="5"/>
        <v>23</v>
      </c>
      <c r="B25" s="9">
        <f>WORKDAY(B24,1,Feriados!$A$2:$A$5000)</f>
        <v>43864</v>
      </c>
      <c r="C25" s="9">
        <f t="shared" si="14"/>
        <v>44562</v>
      </c>
      <c r="D25" s="10">
        <f t="shared" si="14"/>
        <v>5.2725999999999997</v>
      </c>
      <c r="E25" s="11">
        <f>TRUNC(1000/((1+D25/100)^(NETWORKDAYS($B25,C25-1,Feriados!$A$1:$A$936)/252)),6)</f>
        <v>906.764633</v>
      </c>
      <c r="F25">
        <f t="shared" si="0"/>
        <v>2.0392138424996098E-4</v>
      </c>
      <c r="G25">
        <f t="shared" si="7"/>
        <v>1.0044958926462988</v>
      </c>
      <c r="H25" s="12">
        <f t="shared" si="8"/>
        <v>0.44958926462987936</v>
      </c>
      <c r="I25" s="24">
        <v>4.9508999999999999</v>
      </c>
      <c r="J25" s="16">
        <f>TRUNC(1000/((1+I25/100)^(NETWORKDAYS($B25,C25-1,Feriados!$A$1:$A$936)/252)),6)</f>
        <v>912.06617100000005</v>
      </c>
      <c r="K25">
        <f t="shared" si="1"/>
        <v>1.449104815790303E-3</v>
      </c>
      <c r="L25">
        <f t="shared" si="9"/>
        <v>1.0103688313912622</v>
      </c>
      <c r="M25" s="12">
        <f t="shared" si="10"/>
        <v>1.0368831391262212</v>
      </c>
      <c r="N25" s="25">
        <v>4.4000000000000004</v>
      </c>
      <c r="O25">
        <f t="shared" si="11"/>
        <v>1.0037662362888968</v>
      </c>
      <c r="P25">
        <f t="shared" si="2"/>
        <v>1.7088558920153041E-4</v>
      </c>
      <c r="Q25">
        <f t="shared" si="12"/>
        <v>1.0037662362888968</v>
      </c>
      <c r="R25" s="12">
        <f t="shared" si="13"/>
        <v>0.37662362888968293</v>
      </c>
      <c r="S25" s="19">
        <f t="shared" si="3"/>
        <v>1.1933211290828654</v>
      </c>
      <c r="T25" s="19">
        <f t="shared" si="4"/>
        <v>1.1937362134056886</v>
      </c>
      <c r="W25" s="20">
        <v>4.4000000000000004</v>
      </c>
      <c r="X25" s="21">
        <v>4.9508999999999999</v>
      </c>
      <c r="Y25" s="25">
        <v>4.4000000000000004</v>
      </c>
    </row>
    <row r="26" spans="1:25" x14ac:dyDescent="0.3">
      <c r="A26">
        <f t="shared" si="5"/>
        <v>24</v>
      </c>
      <c r="B26" s="9">
        <f>WORKDAY(B25,1,Feriados!$A$2:$A$5000)</f>
        <v>43865</v>
      </c>
      <c r="C26" s="9">
        <f t="shared" si="14"/>
        <v>44562</v>
      </c>
      <c r="D26" s="10">
        <f t="shared" si="14"/>
        <v>5.2725999999999997</v>
      </c>
      <c r="E26" s="11">
        <f>TRUNC(1000/((1+D26/100)^(NETWORKDAYS($B26,C26-1,Feriados!$A$1:$A$936)/252)),6)</f>
        <v>906.94954199999995</v>
      </c>
      <c r="F26">
        <f t="shared" si="0"/>
        <v>2.039217160336726E-4</v>
      </c>
      <c r="G26">
        <f t="shared" si="7"/>
        <v>1.004700731172476</v>
      </c>
      <c r="H26" s="12">
        <f t="shared" si="8"/>
        <v>0.4700731172476047</v>
      </c>
      <c r="I26" s="24">
        <v>4.93</v>
      </c>
      <c r="J26" s="16">
        <f>TRUNC(1000/((1+I26/100)^(NETWORKDAYS($B26,C26-1,Feriados!$A$1:$A$936)/252)),6)</f>
        <v>912.58648800000003</v>
      </c>
      <c r="K26">
        <f t="shared" si="1"/>
        <v>5.7048163449535672E-4</v>
      </c>
      <c r="L26">
        <f t="shared" si="9"/>
        <v>1.0109452282536375</v>
      </c>
      <c r="M26" s="12">
        <f t="shared" si="10"/>
        <v>1.0945228253637529</v>
      </c>
      <c r="N26" s="25">
        <v>4.4000000000000004</v>
      </c>
      <c r="O26">
        <f t="shared" si="11"/>
        <v>1.0039377654736057</v>
      </c>
      <c r="P26">
        <f t="shared" si="2"/>
        <v>1.7088558920153041E-4</v>
      </c>
      <c r="Q26">
        <f t="shared" si="12"/>
        <v>1.0039377654736057</v>
      </c>
      <c r="R26" s="12">
        <f t="shared" si="13"/>
        <v>0.39377654736056922</v>
      </c>
      <c r="S26" s="19">
        <f t="shared" si="3"/>
        <v>1.1933230706375229</v>
      </c>
      <c r="T26" s="19">
        <f t="shared" si="4"/>
        <v>1.1937560029880931</v>
      </c>
      <c r="W26" s="20">
        <v>4.4000000000000004</v>
      </c>
      <c r="X26" s="21">
        <v>4.93</v>
      </c>
      <c r="Y26" s="25">
        <v>4.4000000000000004</v>
      </c>
    </row>
    <row r="27" spans="1:25" x14ac:dyDescent="0.3">
      <c r="A27">
        <f t="shared" si="5"/>
        <v>25</v>
      </c>
      <c r="B27" s="9">
        <f>WORKDAY(B26,1,Feriados!$A$2:$A$5000)</f>
        <v>43866</v>
      </c>
      <c r="C27" s="9">
        <f t="shared" si="14"/>
        <v>44562</v>
      </c>
      <c r="D27" s="10">
        <f t="shared" si="14"/>
        <v>5.2725999999999997</v>
      </c>
      <c r="E27" s="11">
        <f>TRUNC(1000/((1+D27/100)^(NETWORKDAYS($B27,C27-1,Feriados!$A$1:$A$936)/252)),6)</f>
        <v>907.13448800000003</v>
      </c>
      <c r="F27">
        <f t="shared" si="0"/>
        <v>2.0392093654097998E-4</v>
      </c>
      <c r="G27">
        <f t="shared" si="7"/>
        <v>1.0049056106865202</v>
      </c>
      <c r="H27" s="12">
        <f t="shared" si="8"/>
        <v>0.49056106865201787</v>
      </c>
      <c r="I27" s="24">
        <v>4.9088000000000003</v>
      </c>
      <c r="J27" s="16">
        <f>TRUNC(1000/((1+I27/100)^(NETWORKDAYS($B27,C27-1,Feriados!$A$1:$A$936)/252)),6)</f>
        <v>913.11068</v>
      </c>
      <c r="K27">
        <f t="shared" si="1"/>
        <v>5.7440254364138355E-4</v>
      </c>
      <c r="L27">
        <f t="shared" si="9"/>
        <v>1.0115259177642286</v>
      </c>
      <c r="M27" s="12">
        <f t="shared" si="10"/>
        <v>1.1525917764228621</v>
      </c>
      <c r="N27" s="25">
        <v>4.4000000000000004</v>
      </c>
      <c r="O27">
        <f t="shared" si="11"/>
        <v>1.0041093239701804</v>
      </c>
      <c r="P27">
        <f t="shared" si="2"/>
        <v>1.7088558920153041E-4</v>
      </c>
      <c r="Q27">
        <f t="shared" si="12"/>
        <v>1.0041093239701804</v>
      </c>
      <c r="R27" s="12">
        <f t="shared" si="13"/>
        <v>0.41093239701803785</v>
      </c>
      <c r="S27" s="19">
        <f t="shared" si="3"/>
        <v>1.1933185091487732</v>
      </c>
      <c r="T27" s="19">
        <f t="shared" si="4"/>
        <v>1.1937755996164126</v>
      </c>
      <c r="W27" s="20">
        <v>4.4000000000000004</v>
      </c>
      <c r="X27" s="21">
        <v>4.9088000000000003</v>
      </c>
      <c r="Y27" s="25">
        <v>4.4000000000000004</v>
      </c>
    </row>
    <row r="28" spans="1:25" x14ac:dyDescent="0.3">
      <c r="A28">
        <f t="shared" si="5"/>
        <v>26</v>
      </c>
      <c r="B28" s="9">
        <f>WORKDAY(B27,1,Feriados!$A$2:$A$5000)</f>
        <v>43867</v>
      </c>
      <c r="C28" s="9">
        <f t="shared" si="14"/>
        <v>44562</v>
      </c>
      <c r="D28" s="10">
        <f t="shared" si="14"/>
        <v>5.2725999999999997</v>
      </c>
      <c r="E28" s="11">
        <f>TRUNC(1000/((1+D28/100)^(NETWORKDAYS($B28,C28-1,Feriados!$A$1:$A$936)/252)),6)</f>
        <v>907.31947300000002</v>
      </c>
      <c r="F28">
        <f t="shared" si="0"/>
        <v>2.0392235379329549E-4</v>
      </c>
      <c r="G28">
        <f t="shared" si="7"/>
        <v>1.0051105334039914</v>
      </c>
      <c r="H28" s="12">
        <f t="shared" si="8"/>
        <v>0.51105334039913686</v>
      </c>
      <c r="I28" s="24">
        <v>5.0395000000000003</v>
      </c>
      <c r="J28" s="16">
        <f>TRUNC(1000/((1+I28/100)^(NETWORKDAYS($B28,C28-1,Feriados!$A$1:$A$936)/252)),6)</f>
        <v>911.1345</v>
      </c>
      <c r="K28">
        <f t="shared" si="1"/>
        <v>-2.1642283277203411E-3</v>
      </c>
      <c r="L28">
        <f t="shared" si="9"/>
        <v>1.00933674471878</v>
      </c>
      <c r="M28" s="12">
        <f t="shared" si="10"/>
        <v>0.93367447187799879</v>
      </c>
      <c r="N28" s="25">
        <v>4.1500000000000012</v>
      </c>
      <c r="O28">
        <f t="shared" si="11"/>
        <v>1.0042809117836298</v>
      </c>
      <c r="P28">
        <f t="shared" si="2"/>
        <v>1.7088558920153041E-4</v>
      </c>
      <c r="Q28">
        <f t="shared" si="12"/>
        <v>1.0042809117836298</v>
      </c>
      <c r="R28" s="12">
        <f t="shared" si="13"/>
        <v>0.42809117836297705</v>
      </c>
      <c r="S28" s="19">
        <f t="shared" si="3"/>
        <v>1.1933268027229835</v>
      </c>
      <c r="T28" s="19">
        <f t="shared" si="4"/>
        <v>1.1937955422333335</v>
      </c>
      <c r="W28" s="20">
        <v>4.1500000000000012</v>
      </c>
      <c r="X28" s="21">
        <v>5.0395000000000003</v>
      </c>
      <c r="Y28" s="25">
        <v>4.9000000000000004</v>
      </c>
    </row>
    <row r="29" spans="1:25" x14ac:dyDescent="0.3">
      <c r="A29">
        <f t="shared" si="5"/>
        <v>27</v>
      </c>
      <c r="B29" s="9">
        <f>WORKDAY(B28,1,Feriados!$A$2:$A$5000)</f>
        <v>43868</v>
      </c>
      <c r="C29" s="9">
        <f t="shared" si="14"/>
        <v>44562</v>
      </c>
      <c r="D29" s="10">
        <f t="shared" si="14"/>
        <v>5.2725999999999997</v>
      </c>
      <c r="E29" s="11">
        <f>TRUNC(1000/((1+D29/100)^(NETWORKDAYS($B29,C29-1,Feriados!$A$1:$A$936)/252)),6)</f>
        <v>907.50449500000002</v>
      </c>
      <c r="F29">
        <f t="shared" si="0"/>
        <v>2.0392155740722728E-4</v>
      </c>
      <c r="G29">
        <f t="shared" si="7"/>
        <v>1.0053154971093294</v>
      </c>
      <c r="H29" s="12">
        <f t="shared" si="8"/>
        <v>0.53154971093294368</v>
      </c>
      <c r="I29" s="24">
        <v>4.99</v>
      </c>
      <c r="J29" s="16">
        <f>TRUNC(1000/((1+I29/100)^(NETWORKDAYS($B29,C29-1,Feriados!$A$1:$A$936)/252)),6)</f>
        <v>912.12403300000005</v>
      </c>
      <c r="K29">
        <f t="shared" si="1"/>
        <v>1.0860449253102811E-3</v>
      </c>
      <c r="L29">
        <f t="shared" si="9"/>
        <v>1.010432929768311</v>
      </c>
      <c r="M29" s="12">
        <f t="shared" si="10"/>
        <v>1.0432929768311006</v>
      </c>
      <c r="N29" s="25">
        <v>4.1500000000000012</v>
      </c>
      <c r="O29">
        <f t="shared" si="11"/>
        <v>1.0044429726838109</v>
      </c>
      <c r="P29">
        <f t="shared" si="2"/>
        <v>1.6137008906524919E-4</v>
      </c>
      <c r="Q29">
        <f t="shared" si="12"/>
        <v>1.0044429726838109</v>
      </c>
      <c r="R29" s="12">
        <f t="shared" si="13"/>
        <v>0.44429726838108863</v>
      </c>
      <c r="S29" s="19">
        <f t="shared" si="3"/>
        <v>1.263688695894396</v>
      </c>
      <c r="T29" s="19">
        <f t="shared" si="4"/>
        <v>1.1963830272236013</v>
      </c>
      <c r="W29" s="20">
        <v>4.1500000000000012</v>
      </c>
      <c r="X29" s="21">
        <v>4.99</v>
      </c>
      <c r="Y29" s="25">
        <v>4.9000000000000004</v>
      </c>
    </row>
    <row r="30" spans="1:25" x14ac:dyDescent="0.3">
      <c r="A30">
        <f t="shared" si="5"/>
        <v>28</v>
      </c>
      <c r="B30" s="9">
        <f>WORKDAY(B29,1,Feriados!$A$2:$A$5000)</f>
        <v>43871</v>
      </c>
      <c r="C30" s="9">
        <f t="shared" si="14"/>
        <v>44562</v>
      </c>
      <c r="D30" s="10">
        <f t="shared" si="14"/>
        <v>5.2725999999999997</v>
      </c>
      <c r="E30" s="11">
        <f>TRUNC(1000/((1+D30/100)^(NETWORKDAYS($B30,C30-1,Feriados!$A$1:$A$936)/252)),6)</f>
        <v>907.68955400000004</v>
      </c>
      <c r="F30">
        <f t="shared" si="0"/>
        <v>2.0392075303177215E-4</v>
      </c>
      <c r="G30">
        <f t="shared" si="7"/>
        <v>1.0055205018025344</v>
      </c>
      <c r="H30" s="12">
        <f t="shared" si="8"/>
        <v>0.55205018025343833</v>
      </c>
      <c r="I30" s="24">
        <v>4.95</v>
      </c>
      <c r="J30" s="16">
        <f>TRUNC(1000/((1+I30/100)^(NETWORKDAYS($B30,C30-1,Feriados!$A$1:$A$936)/252)),6)</f>
        <v>912.95581700000002</v>
      </c>
      <c r="K30">
        <f t="shared" si="1"/>
        <v>9.1191983755134487E-4</v>
      </c>
      <c r="L30">
        <f t="shared" si="9"/>
        <v>1.0113543636014819</v>
      </c>
      <c r="M30" s="12">
        <f t="shared" si="10"/>
        <v>1.1354363601481898</v>
      </c>
      <c r="N30" s="25">
        <v>4.1500000000000012</v>
      </c>
      <c r="O30">
        <f t="shared" si="11"/>
        <v>1.0046050597357739</v>
      </c>
      <c r="P30">
        <f t="shared" si="2"/>
        <v>1.6137008906524919E-4</v>
      </c>
      <c r="Q30">
        <f t="shared" si="12"/>
        <v>1.0046050597357739</v>
      </c>
      <c r="R30" s="12">
        <f t="shared" si="13"/>
        <v>0.46050597357738532</v>
      </c>
      <c r="S30" s="19">
        <f t="shared" si="3"/>
        <v>1.2636837112317501</v>
      </c>
      <c r="T30" s="19">
        <f t="shared" si="4"/>
        <v>1.1987904868310455</v>
      </c>
      <c r="W30" s="20">
        <v>4.1500000000000012</v>
      </c>
      <c r="X30" s="21">
        <v>4.95</v>
      </c>
      <c r="Y30" s="25">
        <v>4.9000000000000004</v>
      </c>
    </row>
    <row r="31" spans="1:25" x14ac:dyDescent="0.3">
      <c r="A31">
        <f t="shared" si="5"/>
        <v>29</v>
      </c>
      <c r="B31" s="9">
        <f>WORKDAY(B30,1,Feriados!$A$2:$A$5000)</f>
        <v>43872</v>
      </c>
      <c r="C31" s="9">
        <f t="shared" si="14"/>
        <v>44562</v>
      </c>
      <c r="D31" s="10">
        <f t="shared" si="14"/>
        <v>5.2725999999999997</v>
      </c>
      <c r="E31" s="11">
        <f>TRUNC(1000/((1+D31/100)^(NETWORKDAYS($B31,C31-1,Feriados!$A$1:$A$936)/252)),6)</f>
        <v>907.87465199999997</v>
      </c>
      <c r="F31">
        <f t="shared" si="0"/>
        <v>2.0392214406816933E-4</v>
      </c>
      <c r="G31">
        <f t="shared" si="7"/>
        <v>1.0057255496991664</v>
      </c>
      <c r="H31" s="12">
        <f t="shared" si="8"/>
        <v>0.57255496991663879</v>
      </c>
      <c r="I31" s="24">
        <v>4.87</v>
      </c>
      <c r="J31" s="16">
        <f>TRUNC(1000/((1+I31/100)^(NETWORKDAYS($B31,C31-1,Feriados!$A$1:$A$936)/252)),6)</f>
        <v>914.44154400000002</v>
      </c>
      <c r="K31">
        <f t="shared" si="1"/>
        <v>1.627381054301269E-3</v>
      </c>
      <c r="L31">
        <f t="shared" si="9"/>
        <v>1.0130002225319918</v>
      </c>
      <c r="M31" s="12">
        <f t="shared" si="10"/>
        <v>1.3000222531991845</v>
      </c>
      <c r="N31" s="25">
        <v>4.1500000000000012</v>
      </c>
      <c r="O31">
        <f t="shared" si="11"/>
        <v>1.0047671729437389</v>
      </c>
      <c r="P31">
        <f t="shared" si="2"/>
        <v>1.6137008906524919E-4</v>
      </c>
      <c r="Q31">
        <f t="shared" si="12"/>
        <v>1.0047671729437389</v>
      </c>
      <c r="R31" s="12">
        <f t="shared" si="13"/>
        <v>0.4767172943738851</v>
      </c>
      <c r="S31" s="19">
        <f t="shared" si="3"/>
        <v>1.2636923313942923</v>
      </c>
      <c r="T31" s="19">
        <f t="shared" si="4"/>
        <v>1.2010367080737563</v>
      </c>
      <c r="W31" s="20">
        <v>4.1500000000000012</v>
      </c>
      <c r="X31" s="21">
        <v>4.87</v>
      </c>
      <c r="Y31" s="25">
        <v>4.9000000000000004</v>
      </c>
    </row>
    <row r="32" spans="1:25" x14ac:dyDescent="0.3">
      <c r="A32">
        <f t="shared" si="5"/>
        <v>30</v>
      </c>
      <c r="B32" s="9">
        <f>WORKDAY(B31,1,Feriados!$A$2:$A$5000)</f>
        <v>43873</v>
      </c>
      <c r="C32" s="9">
        <f t="shared" si="14"/>
        <v>44562</v>
      </c>
      <c r="D32" s="10">
        <f t="shared" si="14"/>
        <v>5.2725999999999997</v>
      </c>
      <c r="E32" s="11">
        <f>TRUNC(1000/((1+D32/100)^(NETWORKDAYS($B32,C32-1,Feriados!$A$1:$A$936)/252)),6)</f>
        <v>908.05978700000003</v>
      </c>
      <c r="F32">
        <f t="shared" si="0"/>
        <v>2.0392132283042486E-4</v>
      </c>
      <c r="G32">
        <f t="shared" si="7"/>
        <v>1.0059306385836655</v>
      </c>
      <c r="H32" s="12">
        <f t="shared" si="8"/>
        <v>0.59306385836654929</v>
      </c>
      <c r="I32" s="24">
        <v>4.8105000000000002</v>
      </c>
      <c r="J32" s="16">
        <f>TRUNC(1000/((1+I32/100)^(NETWORKDAYS($B32,C32-1,Feriados!$A$1:$A$936)/252)),6)</f>
        <v>915.58891800000004</v>
      </c>
      <c r="K32">
        <f t="shared" si="1"/>
        <v>1.2547264584907847E-3</v>
      </c>
      <c r="L32">
        <f t="shared" si="9"/>
        <v>1.0142712607136597</v>
      </c>
      <c r="M32" s="12">
        <f t="shared" si="10"/>
        <v>1.4271260713659695</v>
      </c>
      <c r="N32" s="25">
        <v>4.1500000000000012</v>
      </c>
      <c r="O32">
        <f t="shared" si="11"/>
        <v>1.0049293123119267</v>
      </c>
      <c r="P32">
        <f t="shared" si="2"/>
        <v>1.6137008906524919E-4</v>
      </c>
      <c r="Q32">
        <f t="shared" si="12"/>
        <v>1.0049293123119267</v>
      </c>
      <c r="R32" s="12">
        <f t="shared" si="13"/>
        <v>0.49293123119267257</v>
      </c>
      <c r="S32" s="19">
        <f t="shared" si="3"/>
        <v>1.2636872422371304</v>
      </c>
      <c r="T32" s="19">
        <f t="shared" si="4"/>
        <v>1.2031371129226296</v>
      </c>
      <c r="W32" s="20">
        <v>4.1500000000000012</v>
      </c>
      <c r="X32" s="21">
        <v>4.8105000000000002</v>
      </c>
      <c r="Y32" s="25">
        <v>4.9000000000000004</v>
      </c>
    </row>
    <row r="33" spans="1:25" x14ac:dyDescent="0.3">
      <c r="A33">
        <f t="shared" si="5"/>
        <v>31</v>
      </c>
      <c r="B33" s="9">
        <f>WORKDAY(B32,1,Feriados!$A$2:$A$5000)</f>
        <v>43874</v>
      </c>
      <c r="C33" s="9">
        <f t="shared" si="14"/>
        <v>44562</v>
      </c>
      <c r="D33" s="10">
        <f t="shared" si="14"/>
        <v>5.2725999999999997</v>
      </c>
      <c r="E33" s="11">
        <f>TRUNC(1000/((1+D33/100)^(NETWORKDAYS($B33,C33-1,Feriados!$A$1:$A$936)/252)),6)</f>
        <v>908.24495999999999</v>
      </c>
      <c r="F33">
        <f t="shared" si="0"/>
        <v>2.0392159486726236E-4</v>
      </c>
      <c r="G33">
        <f t="shared" si="7"/>
        <v>1.0061357695638113</v>
      </c>
      <c r="H33" s="12">
        <f t="shared" si="8"/>
        <v>0.61357695638113441</v>
      </c>
      <c r="I33" s="24">
        <v>4.8550000000000004</v>
      </c>
      <c r="J33" s="16">
        <f>TRUNC(1000/((1+I33/100)^(NETWORKDAYS($B33,C33-1,Feriados!$A$1:$A$936)/252)),6)</f>
        <v>915.03183799999999</v>
      </c>
      <c r="K33">
        <f t="shared" si="1"/>
        <v>-6.0843899379747768E-4</v>
      </c>
      <c r="L33">
        <f t="shared" si="9"/>
        <v>1.0136541385283533</v>
      </c>
      <c r="M33" s="12">
        <f t="shared" si="10"/>
        <v>1.3654138528353288</v>
      </c>
      <c r="N33" s="25">
        <v>4.1500000000000012</v>
      </c>
      <c r="O33">
        <f t="shared" si="11"/>
        <v>1.0050914778445588</v>
      </c>
      <c r="P33">
        <f t="shared" si="2"/>
        <v>1.6137008906524919E-4</v>
      </c>
      <c r="Q33">
        <f t="shared" si="12"/>
        <v>1.0050914778445588</v>
      </c>
      <c r="R33" s="12">
        <f t="shared" si="13"/>
        <v>0.50914778445587672</v>
      </c>
      <c r="S33" s="19">
        <f t="shared" si="3"/>
        <v>1.2636889280318093</v>
      </c>
      <c r="T33" s="19">
        <f t="shared" si="4"/>
        <v>1.2051058162550201</v>
      </c>
      <c r="W33" s="20">
        <v>4.1500000000000012</v>
      </c>
      <c r="X33" s="21">
        <v>4.8550000000000004</v>
      </c>
      <c r="Y33" s="25">
        <v>4.9000000000000004</v>
      </c>
    </row>
    <row r="34" spans="1:25" x14ac:dyDescent="0.3">
      <c r="A34">
        <f t="shared" si="5"/>
        <v>32</v>
      </c>
      <c r="B34" s="9">
        <f>WORKDAY(B33,1,Feriados!$A$2:$A$5000)</f>
        <v>43875</v>
      </c>
      <c r="C34" s="9">
        <f t="shared" si="14"/>
        <v>44562</v>
      </c>
      <c r="D34" s="10">
        <f t="shared" si="14"/>
        <v>5.2725999999999997</v>
      </c>
      <c r="E34" s="11">
        <f>TRUNC(1000/((1+D34/100)^(NETWORKDAYS($B34,C34-1,Feriados!$A$1:$A$936)/252)),6)</f>
        <v>908.43017099999997</v>
      </c>
      <c r="F34">
        <f t="shared" si="0"/>
        <v>2.0392185826167974E-4</v>
      </c>
      <c r="G34">
        <f t="shared" si="7"/>
        <v>1.0063409426396044</v>
      </c>
      <c r="H34" s="12">
        <f t="shared" si="8"/>
        <v>0.63409426396043855</v>
      </c>
      <c r="I34" s="24">
        <v>4.7572999999999999</v>
      </c>
      <c r="J34" s="16">
        <f>TRUNC(1000/((1+I34/100)^(NETWORKDAYS($B34,C34-1,Feriados!$A$1:$A$936)/252)),6)</f>
        <v>916.79996600000004</v>
      </c>
      <c r="K34">
        <f t="shared" si="1"/>
        <v>1.9323130918205145E-3</v>
      </c>
      <c r="L34">
        <f t="shared" si="9"/>
        <v>1.0156128356908096</v>
      </c>
      <c r="M34" s="12">
        <f t="shared" si="10"/>
        <v>1.5612835690809623</v>
      </c>
      <c r="N34" s="25">
        <v>4.1500000000000012</v>
      </c>
      <c r="O34">
        <f t="shared" si="11"/>
        <v>1.0052536695458574</v>
      </c>
      <c r="P34">
        <f t="shared" si="2"/>
        <v>1.6137008906524919E-4</v>
      </c>
      <c r="Q34">
        <f t="shared" si="12"/>
        <v>1.0052536695458574</v>
      </c>
      <c r="R34" s="12">
        <f t="shared" si="13"/>
        <v>0.52536695458573757</v>
      </c>
      <c r="S34" s="19">
        <f t="shared" si="3"/>
        <v>1.2636905602699702</v>
      </c>
      <c r="T34" s="19">
        <f t="shared" si="4"/>
        <v>1.2069549834180848</v>
      </c>
      <c r="W34" s="20">
        <v>4.1500000000000012</v>
      </c>
      <c r="X34" s="21">
        <v>4.7572999999999999</v>
      </c>
      <c r="Y34" s="25">
        <v>4.9000000000000004</v>
      </c>
    </row>
    <row r="35" spans="1:25" x14ac:dyDescent="0.3">
      <c r="A35">
        <f t="shared" si="5"/>
        <v>33</v>
      </c>
      <c r="B35" s="9">
        <f>WORKDAY(B34,1,Feriados!$A$2:$A$5000)</f>
        <v>43878</v>
      </c>
      <c r="C35" s="9">
        <f t="shared" si="14"/>
        <v>44562</v>
      </c>
      <c r="D35" s="10">
        <f t="shared" si="14"/>
        <v>5.2725999999999997</v>
      </c>
      <c r="E35" s="11">
        <f>TRUNC(1000/((1+D35/100)^(NETWORKDAYS($B35,C35-1,Feriados!$A$1:$A$936)/252)),6)</f>
        <v>908.61541899999997</v>
      </c>
      <c r="F35">
        <f t="shared" si="0"/>
        <v>2.0392101221844428E-4</v>
      </c>
      <c r="G35">
        <f t="shared" si="7"/>
        <v>1.0065461567032643</v>
      </c>
      <c r="H35" s="12">
        <f t="shared" si="8"/>
        <v>0.65461567032643053</v>
      </c>
      <c r="I35" s="24">
        <v>4.74</v>
      </c>
      <c r="J35" s="16">
        <f>TRUNC(1000/((1+I35/100)^(NETWORKDAYS($B35,C35-1,Feriados!$A$1:$A$936)/252)),6)</f>
        <v>917.25156500000003</v>
      </c>
      <c r="K35">
        <f t="shared" si="1"/>
        <v>4.9258182455025334E-4</v>
      </c>
      <c r="L35">
        <f t="shared" si="9"/>
        <v>1.0161131081144508</v>
      </c>
      <c r="M35" s="12">
        <f t="shared" si="10"/>
        <v>1.6113108114450769</v>
      </c>
      <c r="N35" s="25">
        <v>4.1500000000000012</v>
      </c>
      <c r="O35">
        <f t="shared" si="11"/>
        <v>1.0054158874200452</v>
      </c>
      <c r="P35">
        <f t="shared" si="2"/>
        <v>1.6137008906524919E-4</v>
      </c>
      <c r="Q35">
        <f t="shared" si="12"/>
        <v>1.0054158874200452</v>
      </c>
      <c r="R35" s="12">
        <f t="shared" si="13"/>
        <v>0.54158874200451734</v>
      </c>
      <c r="S35" s="19">
        <f t="shared" si="3"/>
        <v>1.2636853173947857</v>
      </c>
      <c r="T35" s="19">
        <f t="shared" si="4"/>
        <v>1.2086951215115369</v>
      </c>
      <c r="W35" s="20">
        <v>4.1500000000000012</v>
      </c>
      <c r="X35" s="21">
        <v>4.74</v>
      </c>
      <c r="Y35" s="25">
        <v>4.9000000000000004</v>
      </c>
    </row>
    <row r="36" spans="1:25" x14ac:dyDescent="0.3">
      <c r="A36">
        <f t="shared" si="5"/>
        <v>34</v>
      </c>
      <c r="B36" s="9">
        <f>WORKDAY(B35,1,Feriados!$A$2:$A$5000)</f>
        <v>43879</v>
      </c>
      <c r="C36" s="9">
        <f t="shared" si="14"/>
        <v>44562</v>
      </c>
      <c r="D36" s="10">
        <f t="shared" si="14"/>
        <v>5.2725999999999997</v>
      </c>
      <c r="E36" s="11">
        <f>TRUNC(1000/((1+D36/100)^(NETWORKDAYS($B36,C36-1,Feriados!$A$1:$A$936)/252)),6)</f>
        <v>908.80070499999999</v>
      </c>
      <c r="F36">
        <f t="shared" si="0"/>
        <v>2.0392125879165057E-4</v>
      </c>
      <c r="G36">
        <f t="shared" si="7"/>
        <v>1.0067514128625712</v>
      </c>
      <c r="H36" s="12">
        <f t="shared" si="8"/>
        <v>0.67514128625711933</v>
      </c>
      <c r="I36" s="24">
        <v>4.74</v>
      </c>
      <c r="J36" s="16">
        <f>TRUNC(1000/((1+I36/100)^(NETWORKDAYS($B36,C36-1,Feriados!$A$1:$A$936)/252)),6)</f>
        <v>917.42014700000004</v>
      </c>
      <c r="K36">
        <f t="shared" si="1"/>
        <v>1.8379036507831792E-4</v>
      </c>
      <c r="L36">
        <f t="shared" si="9"/>
        <v>1.016299859913552</v>
      </c>
      <c r="M36" s="12">
        <f t="shared" si="10"/>
        <v>1.6299859913551984</v>
      </c>
      <c r="N36" s="25">
        <v>4.1500000000000012</v>
      </c>
      <c r="O36">
        <f t="shared" si="11"/>
        <v>1.0055781314713457</v>
      </c>
      <c r="P36">
        <f t="shared" si="2"/>
        <v>1.6137008906524919E-4</v>
      </c>
      <c r="Q36">
        <f t="shared" si="12"/>
        <v>1.0055781314713457</v>
      </c>
      <c r="R36" s="12">
        <f t="shared" si="13"/>
        <v>0.55781314713456709</v>
      </c>
      <c r="S36" s="19">
        <f t="shared" si="3"/>
        <v>1.2636868453929899</v>
      </c>
      <c r="T36" s="19">
        <f t="shared" si="4"/>
        <v>1.2103359157546854</v>
      </c>
      <c r="W36" s="20">
        <v>4.1500000000000012</v>
      </c>
      <c r="X36" s="21">
        <v>4.74</v>
      </c>
      <c r="Y36" s="25">
        <v>4.9000000000000004</v>
      </c>
    </row>
    <row r="37" spans="1:25" x14ac:dyDescent="0.3">
      <c r="A37">
        <f t="shared" si="5"/>
        <v>35</v>
      </c>
      <c r="B37" s="9">
        <f>WORKDAY(B36,1,Feriados!$A$2:$A$5000)</f>
        <v>43880</v>
      </c>
      <c r="C37" s="9">
        <f t="shared" ref="C37:D52" si="15">+C36</f>
        <v>44562</v>
      </c>
      <c r="D37" s="10">
        <f t="shared" si="15"/>
        <v>5.2725999999999997</v>
      </c>
      <c r="E37" s="11">
        <f>TRUNC(1000/((1+D37/100)^(NETWORKDAYS($B37,C37-1,Feriados!$A$1:$A$936)/252)),6)</f>
        <v>908.98602900000003</v>
      </c>
      <c r="F37">
        <f t="shared" si="0"/>
        <v>2.0392149673797988E-4</v>
      </c>
      <c r="G37">
        <f t="shared" si="7"/>
        <v>1.0069567111175253</v>
      </c>
      <c r="H37" s="12">
        <f t="shared" si="8"/>
        <v>0.69567111175252716</v>
      </c>
      <c r="I37" s="24">
        <v>4.6817000000000002</v>
      </c>
      <c r="J37" s="16">
        <f>TRUNC(1000/((1+I37/100)^(NETWORKDAYS($B37,C37-1,Feriados!$A$1:$A$936)/252)),6)</f>
        <v>918.53804100000002</v>
      </c>
      <c r="K37">
        <f t="shared" si="1"/>
        <v>1.2185191306901544E-3</v>
      </c>
      <c r="L37">
        <f t="shared" si="9"/>
        <v>1.0175382407353744</v>
      </c>
      <c r="M37" s="12">
        <f t="shared" si="10"/>
        <v>1.7538240735374355</v>
      </c>
      <c r="N37" s="25">
        <v>4.1500000000000012</v>
      </c>
      <c r="O37">
        <f t="shared" si="11"/>
        <v>1.0057404017039833</v>
      </c>
      <c r="P37">
        <f t="shared" si="2"/>
        <v>1.6137008906524919E-4</v>
      </c>
      <c r="Q37">
        <f t="shared" si="12"/>
        <v>1.0057404017039833</v>
      </c>
      <c r="R37" s="12">
        <f t="shared" si="13"/>
        <v>0.57404017039832667</v>
      </c>
      <c r="S37" s="19">
        <f t="shared" si="3"/>
        <v>1.2636883199309956</v>
      </c>
      <c r="T37" s="19">
        <f t="shared" si="4"/>
        <v>1.2118857662344444</v>
      </c>
      <c r="W37" s="20">
        <v>4.1500000000000012</v>
      </c>
      <c r="X37" s="21">
        <v>4.6817000000000002</v>
      </c>
      <c r="Y37" s="25">
        <v>4.9000000000000004</v>
      </c>
    </row>
    <row r="38" spans="1:25" x14ac:dyDescent="0.3">
      <c r="A38">
        <f t="shared" si="5"/>
        <v>36</v>
      </c>
      <c r="B38" s="9">
        <f>WORKDAY(B37,1,Feriados!$A$2:$A$5000)</f>
        <v>43881</v>
      </c>
      <c r="C38" s="9">
        <f t="shared" si="15"/>
        <v>44562</v>
      </c>
      <c r="D38" s="10">
        <f t="shared" si="15"/>
        <v>5.2725999999999997</v>
      </c>
      <c r="E38" s="11">
        <f>TRUNC(1000/((1+D38/100)^(NETWORKDAYS($B38,C38-1,Feriados!$A$1:$A$936)/252)),6)</f>
        <v>909.17139099999997</v>
      </c>
      <c r="F38">
        <f t="shared" si="0"/>
        <v>2.0392172606209513E-4</v>
      </c>
      <c r="G38">
        <f t="shared" si="7"/>
        <v>1.0071620514681261</v>
      </c>
      <c r="H38" s="12">
        <f t="shared" si="8"/>
        <v>0.71620514681260961</v>
      </c>
      <c r="I38" s="24">
        <v>4.7050000000000001</v>
      </c>
      <c r="J38" s="16">
        <f>TRUNC(1000/((1+I38/100)^(NETWORKDAYS($B38,C38-1,Feriados!$A$1:$A$936)/252)),6)</f>
        <v>918.32600300000001</v>
      </c>
      <c r="K38">
        <f t="shared" si="1"/>
        <v>-2.3084291617270214E-4</v>
      </c>
      <c r="L38">
        <f t="shared" si="9"/>
        <v>1.0173033492405659</v>
      </c>
      <c r="M38" s="12">
        <f t="shared" si="10"/>
        <v>1.7303349240565868</v>
      </c>
      <c r="N38" s="25">
        <v>4.1500000000000012</v>
      </c>
      <c r="O38">
        <f t="shared" si="11"/>
        <v>1.0059026981221828</v>
      </c>
      <c r="P38">
        <f t="shared" si="2"/>
        <v>1.6137008906524919E-4</v>
      </c>
      <c r="Q38">
        <f t="shared" si="12"/>
        <v>1.0059026981221828</v>
      </c>
      <c r="R38" s="12">
        <f t="shared" si="13"/>
        <v>0.59026981221828034</v>
      </c>
      <c r="S38" s="19">
        <f t="shared" si="3"/>
        <v>1.2636897410376988</v>
      </c>
      <c r="T38" s="19">
        <f t="shared" si="4"/>
        <v>1.2133521518253736</v>
      </c>
      <c r="W38" s="20">
        <v>4.1500000000000012</v>
      </c>
      <c r="X38" s="21">
        <v>4.7050000000000001</v>
      </c>
      <c r="Y38" s="25">
        <v>4.9000000000000004</v>
      </c>
    </row>
    <row r="39" spans="1:25" x14ac:dyDescent="0.3">
      <c r="A39">
        <f t="shared" si="5"/>
        <v>37</v>
      </c>
      <c r="B39" s="9">
        <f>WORKDAY(B38,1,Feriados!$A$2:$A$5000)</f>
        <v>43882</v>
      </c>
      <c r="C39" s="9">
        <f t="shared" si="15"/>
        <v>44562</v>
      </c>
      <c r="D39" s="10">
        <f t="shared" si="15"/>
        <v>5.2725999999999997</v>
      </c>
      <c r="E39" s="11">
        <f>TRUNC(1000/((1+D39/100)^(NETWORKDAYS($B39,C39-1,Feriados!$A$1:$A$936)/252)),6)</f>
        <v>909.35679100000004</v>
      </c>
      <c r="F39">
        <f t="shared" si="0"/>
        <v>2.0392194676976949E-4</v>
      </c>
      <c r="G39">
        <f t="shared" si="7"/>
        <v>1.0073674339143741</v>
      </c>
      <c r="H39" s="12">
        <f t="shared" si="8"/>
        <v>0.73674339143741108</v>
      </c>
      <c r="I39" s="24">
        <v>4.7210000000000001</v>
      </c>
      <c r="J39" s="16">
        <f>TRUNC(1000/((1+I39/100)^(NETWORKDAYS($B39,C39-1,Feriados!$A$1:$A$936)/252)),6)</f>
        <v>918.23407499999996</v>
      </c>
      <c r="K39">
        <f t="shared" si="1"/>
        <v>-1.0010388435011119E-4</v>
      </c>
      <c r="L39">
        <f t="shared" si="9"/>
        <v>1.0172015132237444</v>
      </c>
      <c r="M39" s="12">
        <f t="shared" si="10"/>
        <v>1.7201513223744413</v>
      </c>
      <c r="N39" s="25">
        <v>4.1500000000000012</v>
      </c>
      <c r="O39">
        <f t="shared" si="11"/>
        <v>1.0060650207301698</v>
      </c>
      <c r="P39">
        <f t="shared" si="2"/>
        <v>1.6137008906524919E-4</v>
      </c>
      <c r="Q39">
        <f t="shared" si="12"/>
        <v>1.0060650207301698</v>
      </c>
      <c r="R39" s="12">
        <f t="shared" si="13"/>
        <v>0.606502073016979</v>
      </c>
      <c r="S39" s="19">
        <f t="shared" si="3"/>
        <v>1.2636911087488751</v>
      </c>
      <c r="T39" s="19">
        <f t="shared" si="4"/>
        <v>1.2147417531032676</v>
      </c>
      <c r="W39" s="20">
        <v>4.1500000000000012</v>
      </c>
      <c r="X39" s="21">
        <v>4.7210000000000001</v>
      </c>
      <c r="Y39" s="25">
        <v>4.9000000000000004</v>
      </c>
    </row>
    <row r="40" spans="1:25" x14ac:dyDescent="0.3">
      <c r="A40">
        <f t="shared" si="5"/>
        <v>38</v>
      </c>
      <c r="B40" s="9">
        <f>WORKDAY(B39,1,Feriados!$A$2:$A$5000)</f>
        <v>43887</v>
      </c>
      <c r="C40" s="9">
        <f t="shared" si="15"/>
        <v>44562</v>
      </c>
      <c r="D40" s="10">
        <f t="shared" si="15"/>
        <v>5.2725999999999997</v>
      </c>
      <c r="E40" s="11">
        <f>TRUNC(1000/((1+D40/100)^(NETWORKDAYS($B40,C40-1,Feriados!$A$1:$A$936)/252)),6)</f>
        <v>909.54222800000002</v>
      </c>
      <c r="F40">
        <f t="shared" si="0"/>
        <v>2.0392105918731751E-4</v>
      </c>
      <c r="G40">
        <f t="shared" si="7"/>
        <v>1.0075728573484888</v>
      </c>
      <c r="H40" s="12">
        <f t="shared" si="8"/>
        <v>0.75728573484887818</v>
      </c>
      <c r="I40" s="24">
        <v>4.8025000000000002</v>
      </c>
      <c r="J40" s="16">
        <f>TRUNC(1000/((1+I40/100)^(NETWORKDAYS($B40,C40-1,Feriados!$A$1:$A$936)/252)),6)</f>
        <v>917.084744</v>
      </c>
      <c r="K40">
        <f t="shared" si="1"/>
        <v>-1.2516753966029803E-3</v>
      </c>
      <c r="L40">
        <f t="shared" si="9"/>
        <v>1.015928307116255</v>
      </c>
      <c r="M40" s="12">
        <f t="shared" si="10"/>
        <v>1.5928307116255036</v>
      </c>
      <c r="N40" s="25">
        <v>4.1500000000000012</v>
      </c>
      <c r="O40">
        <f t="shared" si="11"/>
        <v>1.0062273695321704</v>
      </c>
      <c r="P40">
        <f t="shared" si="2"/>
        <v>1.6137008906524919E-4</v>
      </c>
      <c r="Q40">
        <f t="shared" si="12"/>
        <v>1.0062273695321704</v>
      </c>
      <c r="R40" s="12">
        <f t="shared" si="13"/>
        <v>0.62273695321704015</v>
      </c>
      <c r="S40" s="19">
        <f t="shared" si="3"/>
        <v>1.263685608457854</v>
      </c>
      <c r="T40" s="19">
        <f t="shared" si="4"/>
        <v>1.2160603782010415</v>
      </c>
      <c r="W40" s="20">
        <v>4.1500000000000012</v>
      </c>
      <c r="X40" s="21">
        <v>4.8025000000000002</v>
      </c>
      <c r="Y40" s="25">
        <v>4.9000000000000004</v>
      </c>
    </row>
    <row r="41" spans="1:25" x14ac:dyDescent="0.3">
      <c r="A41">
        <f t="shared" si="5"/>
        <v>39</v>
      </c>
      <c r="B41" s="9">
        <f>WORKDAY(B40,1,Feriados!$A$2:$A$5000)</f>
        <v>43888</v>
      </c>
      <c r="C41" s="9">
        <f t="shared" si="15"/>
        <v>44562</v>
      </c>
      <c r="D41" s="10">
        <f t="shared" si="15"/>
        <v>5.2725999999999997</v>
      </c>
      <c r="E41" s="11">
        <f>TRUNC(1000/((1+D41/100)^(NETWORKDAYS($B41,C41-1,Feriados!$A$1:$A$936)/252)),6)</f>
        <v>909.72770400000002</v>
      </c>
      <c r="F41">
        <f t="shared" si="0"/>
        <v>2.0392236258004459E-4</v>
      </c>
      <c r="G41">
        <f t="shared" si="7"/>
        <v>1.0077783239860307</v>
      </c>
      <c r="H41" s="12">
        <f t="shared" si="8"/>
        <v>0.77783239860307329</v>
      </c>
      <c r="I41" s="24">
        <v>4.6917999999999997</v>
      </c>
      <c r="J41" s="16">
        <f>TRUNC(1000/((1+I41/100)^(NETWORKDAYS($B41,C41-1,Feriados!$A$1:$A$936)/252)),6)</f>
        <v>919.042101</v>
      </c>
      <c r="K41">
        <f t="shared" si="1"/>
        <v>2.1343251131435981E-3</v>
      </c>
      <c r="L41">
        <f t="shared" si="9"/>
        <v>1.0180966284152868</v>
      </c>
      <c r="M41" s="12">
        <f t="shared" si="10"/>
        <v>1.8096628415286808</v>
      </c>
      <c r="N41" s="25">
        <v>4.1500000000000012</v>
      </c>
      <c r="O41">
        <f t="shared" si="11"/>
        <v>1.0063897445324117</v>
      </c>
      <c r="P41">
        <f t="shared" si="2"/>
        <v>1.6137008906524919E-4</v>
      </c>
      <c r="Q41">
        <f t="shared" si="12"/>
        <v>1.0063897445324117</v>
      </c>
      <c r="R41" s="12">
        <f t="shared" si="13"/>
        <v>0.63897445324117008</v>
      </c>
      <c r="S41" s="19">
        <f t="shared" si="3"/>
        <v>1.2636936854982437</v>
      </c>
      <c r="T41" s="19">
        <f t="shared" si="4"/>
        <v>1.2173137668611824</v>
      </c>
      <c r="W41" s="20">
        <v>4.1500000000000012</v>
      </c>
      <c r="X41" s="21">
        <v>4.6917999999999997</v>
      </c>
      <c r="Y41" s="25">
        <v>4.9000000000000004</v>
      </c>
    </row>
    <row r="42" spans="1:25" x14ac:dyDescent="0.3">
      <c r="A42">
        <f t="shared" si="5"/>
        <v>40</v>
      </c>
      <c r="B42" s="9">
        <f>WORKDAY(B41,1,Feriados!$A$2:$A$5000)</f>
        <v>43889</v>
      </c>
      <c r="C42" s="9">
        <f t="shared" si="15"/>
        <v>44562</v>
      </c>
      <c r="D42" s="10">
        <f t="shared" si="15"/>
        <v>5.2725999999999997</v>
      </c>
      <c r="E42" s="11">
        <f>TRUNC(1000/((1+D42/100)^(NETWORKDAYS($B42,C42-1,Feriados!$A$1:$A$936)/252)),6)</f>
        <v>909.91321700000003</v>
      </c>
      <c r="F42">
        <f t="shared" si="0"/>
        <v>2.039214582389981E-4</v>
      </c>
      <c r="G42">
        <f t="shared" si="7"/>
        <v>1.0079838316114396</v>
      </c>
      <c r="H42" s="12">
        <f t="shared" si="8"/>
        <v>0.79838316114395624</v>
      </c>
      <c r="I42" s="24">
        <v>4.62</v>
      </c>
      <c r="J42" s="16">
        <f>TRUNC(1000/((1+I42/100)^(NETWORKDAYS($B42,C42-1,Feriados!$A$1:$A$936)/252)),6)</f>
        <v>920.36872300000005</v>
      </c>
      <c r="K42">
        <f t="shared" si="1"/>
        <v>1.4434833818348647E-3</v>
      </c>
      <c r="L42">
        <f t="shared" si="9"/>
        <v>1.0195662339795064</v>
      </c>
      <c r="M42" s="12">
        <f t="shared" si="10"/>
        <v>1.9566233979506409</v>
      </c>
      <c r="N42" s="25">
        <v>4.1500000000000012</v>
      </c>
      <c r="O42">
        <f t="shared" si="11"/>
        <v>1.0065521457351212</v>
      </c>
      <c r="P42">
        <f t="shared" si="2"/>
        <v>1.6137008906524919E-4</v>
      </c>
      <c r="Q42">
        <f t="shared" si="12"/>
        <v>1.0065521457351212</v>
      </c>
      <c r="R42" s="12">
        <f t="shared" si="13"/>
        <v>0.65521457351211954</v>
      </c>
      <c r="S42" s="19">
        <f t="shared" si="3"/>
        <v>1.2636880813552966</v>
      </c>
      <c r="T42" s="19">
        <f t="shared" si="4"/>
        <v>1.2185064151800167</v>
      </c>
      <c r="W42" s="20">
        <v>4.1500000000000012</v>
      </c>
      <c r="X42" s="21">
        <v>4.62</v>
      </c>
      <c r="Y42" s="25">
        <v>4.9000000000000004</v>
      </c>
    </row>
    <row r="43" spans="1:25" x14ac:dyDescent="0.3">
      <c r="A43">
        <f t="shared" si="5"/>
        <v>41</v>
      </c>
      <c r="B43" s="9">
        <f>WORKDAY(B42,1,Feriados!$A$2:$A$5000)</f>
        <v>43892</v>
      </c>
      <c r="C43" s="9">
        <f t="shared" si="15"/>
        <v>44562</v>
      </c>
      <c r="D43" s="10">
        <f t="shared" si="15"/>
        <v>5.2725999999999997</v>
      </c>
      <c r="E43" s="11">
        <f>TRUNC(1000/((1+D43/100)^(NETWORKDAYS($B43,C43-1,Feriados!$A$1:$A$936)/252)),6)</f>
        <v>910.09876799999995</v>
      </c>
      <c r="F43">
        <f t="shared" si="0"/>
        <v>2.039216449802872E-4</v>
      </c>
      <c r="G43">
        <f t="shared" si="7"/>
        <v>1.0081893813324954</v>
      </c>
      <c r="H43" s="12">
        <f t="shared" si="8"/>
        <v>0.81893813324953602</v>
      </c>
      <c r="I43" s="24">
        <v>4.3925000000000001</v>
      </c>
      <c r="J43" s="16">
        <f>TRUNC(1000/((1+I43/100)^(NETWORKDAYS($B43,C43-1,Feriados!$A$1:$A$936)/252)),6)</f>
        <v>924.21487300000001</v>
      </c>
      <c r="K43">
        <f t="shared" si="1"/>
        <v>4.1789229728093069E-3</v>
      </c>
      <c r="L43">
        <f t="shared" si="9"/>
        <v>1.0238269227369841</v>
      </c>
      <c r="M43" s="12">
        <f t="shared" si="10"/>
        <v>2.3826922736984057</v>
      </c>
      <c r="N43" s="25">
        <v>4.1500000000000012</v>
      </c>
      <c r="O43">
        <f t="shared" si="11"/>
        <v>1.0067145731445273</v>
      </c>
      <c r="P43">
        <f t="shared" si="2"/>
        <v>1.6137008906524919E-4</v>
      </c>
      <c r="Q43">
        <f t="shared" si="12"/>
        <v>1.0067145731445273</v>
      </c>
      <c r="R43" s="12">
        <f t="shared" si="13"/>
        <v>0.67145731445272805</v>
      </c>
      <c r="S43" s="19">
        <f t="shared" si="3"/>
        <v>1.2636892385789815</v>
      </c>
      <c r="T43" s="19">
        <f t="shared" si="4"/>
        <v>1.219642880675166</v>
      </c>
      <c r="W43" s="20">
        <v>4.1500000000000012</v>
      </c>
      <c r="X43" s="21">
        <v>4.3925000000000001</v>
      </c>
      <c r="Y43" s="25">
        <v>4.9000000000000004</v>
      </c>
    </row>
    <row r="44" spans="1:25" x14ac:dyDescent="0.3">
      <c r="A44">
        <f t="shared" si="5"/>
        <v>42</v>
      </c>
      <c r="B44" s="9">
        <f>WORKDAY(B43,1,Feriados!$A$2:$A$5000)</f>
        <v>43893</v>
      </c>
      <c r="C44" s="9">
        <f t="shared" si="15"/>
        <v>44562</v>
      </c>
      <c r="D44" s="10">
        <f t="shared" si="15"/>
        <v>5.2725999999999997</v>
      </c>
      <c r="E44" s="11">
        <f>TRUNC(1000/((1+D44/100)^(NETWORKDAYS($B44,C44-1,Feriados!$A$1:$A$936)/252)),6)</f>
        <v>910.284356</v>
      </c>
      <c r="F44">
        <f t="shared" si="0"/>
        <v>2.0392072434938235E-4</v>
      </c>
      <c r="G44">
        <f t="shared" si="7"/>
        <v>1.008394972041418</v>
      </c>
      <c r="H44" s="12">
        <f t="shared" si="8"/>
        <v>0.83949720414180362</v>
      </c>
      <c r="I44" s="24">
        <v>4.2824</v>
      </c>
      <c r="J44" s="16">
        <f>TRUNC(1000/((1+I44/100)^(NETWORKDAYS($B44,C44-1,Feriados!$A$1:$A$936)/252)),6)</f>
        <v>926.15867700000001</v>
      </c>
      <c r="K44">
        <f t="shared" si="1"/>
        <v>2.1031948919956189E-3</v>
      </c>
      <c r="L44">
        <f t="shared" si="9"/>
        <v>1.025980230291172</v>
      </c>
      <c r="M44" s="12">
        <f t="shared" si="10"/>
        <v>2.5980230291172024</v>
      </c>
      <c r="N44" s="25">
        <v>4.1500000000000012</v>
      </c>
      <c r="O44">
        <f t="shared" si="11"/>
        <v>1.0068770267648588</v>
      </c>
      <c r="P44">
        <f t="shared" si="2"/>
        <v>1.6137008906524919E-4</v>
      </c>
      <c r="Q44">
        <f t="shared" si="12"/>
        <v>1.0068770267648588</v>
      </c>
      <c r="R44" s="12">
        <f t="shared" si="13"/>
        <v>0.68770267648587957</v>
      </c>
      <c r="S44" s="19">
        <f t="shared" si="3"/>
        <v>1.2636835334888366</v>
      </c>
      <c r="T44" s="19">
        <f t="shared" si="4"/>
        <v>1.2207269694391554</v>
      </c>
      <c r="W44" s="20">
        <v>4.1500000000000012</v>
      </c>
      <c r="X44" s="21">
        <v>4.2824</v>
      </c>
      <c r="Y44" s="25">
        <v>4.9000000000000004</v>
      </c>
    </row>
    <row r="45" spans="1:25" x14ac:dyDescent="0.3">
      <c r="A45">
        <f t="shared" si="5"/>
        <v>43</v>
      </c>
      <c r="B45" s="9">
        <f>WORKDAY(B44,1,Feriados!$A$2:$A$5000)</f>
        <v>43894</v>
      </c>
      <c r="C45" s="9">
        <f t="shared" si="15"/>
        <v>44562</v>
      </c>
      <c r="D45" s="10">
        <f t="shared" si="15"/>
        <v>5.2725999999999997</v>
      </c>
      <c r="E45" s="11">
        <f>TRUNC(1000/((1+D45/100)^(NETWORKDAYS($B45,C45-1,Feriados!$A$1:$A$936)/252)),6)</f>
        <v>910.46998299999996</v>
      </c>
      <c r="F45">
        <f t="shared" si="0"/>
        <v>2.039219929206304E-4</v>
      </c>
      <c r="G45">
        <f t="shared" si="7"/>
        <v>1.0086006059537678</v>
      </c>
      <c r="H45" s="12">
        <f t="shared" si="8"/>
        <v>0.86006059537677704</v>
      </c>
      <c r="I45" s="24">
        <v>4.25</v>
      </c>
      <c r="J45" s="16">
        <f>TRUNC(1000/((1+I45/100)^(NETWORKDAYS($B45,C45-1,Feriados!$A$1:$A$936)/252)),6)</f>
        <v>926.83838200000002</v>
      </c>
      <c r="K45">
        <f t="shared" si="1"/>
        <v>7.3389691948011482E-4</v>
      </c>
      <c r="L45">
        <f t="shared" si="9"/>
        <v>1.0267331940216302</v>
      </c>
      <c r="M45" s="12">
        <f t="shared" si="10"/>
        <v>2.6733194021630213</v>
      </c>
      <c r="N45" s="25">
        <v>4.1500000000000012</v>
      </c>
      <c r="O45">
        <f t="shared" si="11"/>
        <v>1.0070395066003457</v>
      </c>
      <c r="P45">
        <f t="shared" si="2"/>
        <v>1.6137008906524919E-4</v>
      </c>
      <c r="Q45">
        <f t="shared" si="12"/>
        <v>1.0070395066003457</v>
      </c>
      <c r="R45" s="12">
        <f t="shared" si="13"/>
        <v>0.70395066003456908</v>
      </c>
      <c r="S45" s="19">
        <f t="shared" si="3"/>
        <v>1.2636913947427739</v>
      </c>
      <c r="T45" s="19">
        <f t="shared" si="4"/>
        <v>1.2217626095194538</v>
      </c>
      <c r="W45" s="20">
        <v>4.1500000000000012</v>
      </c>
      <c r="X45" s="21">
        <v>4.25</v>
      </c>
      <c r="Y45" s="25">
        <v>4.9000000000000004</v>
      </c>
    </row>
    <row r="46" spans="1:25" x14ac:dyDescent="0.3">
      <c r="A46">
        <f t="shared" si="5"/>
        <v>44</v>
      </c>
      <c r="B46" s="9">
        <f>WORKDAY(B45,1,Feriados!$A$2:$A$5000)</f>
        <v>43895</v>
      </c>
      <c r="C46" s="9">
        <f t="shared" si="15"/>
        <v>44562</v>
      </c>
      <c r="D46" s="10">
        <f t="shared" si="15"/>
        <v>5.2725999999999997</v>
      </c>
      <c r="E46" s="11">
        <f>TRUNC(1000/((1+D46/100)^(NETWORKDAYS($B46,C46-1,Feriados!$A$1:$A$936)/252)),6)</f>
        <v>910.65564700000004</v>
      </c>
      <c r="F46">
        <f t="shared" si="0"/>
        <v>2.039210555722093E-4</v>
      </c>
      <c r="G46">
        <f t="shared" si="7"/>
        <v>1.0088062808539846</v>
      </c>
      <c r="H46" s="12">
        <f t="shared" si="8"/>
        <v>0.88062808539846049</v>
      </c>
      <c r="I46" s="24">
        <v>4.4400000000000004</v>
      </c>
      <c r="J46" s="16">
        <f>TRUNC(1000/((1+I46/100)^(NETWORKDAYS($B46,C46-1,Feriados!$A$1:$A$936)/252)),6)</f>
        <v>923.922102</v>
      </c>
      <c r="K46">
        <f t="shared" si="1"/>
        <v>-3.1464816915620641E-3</v>
      </c>
      <c r="L46">
        <f t="shared" si="9"/>
        <v>1.0235025968245222</v>
      </c>
      <c r="M46" s="12">
        <f t="shared" si="10"/>
        <v>2.3502596824522159</v>
      </c>
      <c r="N46" s="25">
        <v>4.1500000000000012</v>
      </c>
      <c r="O46">
        <f t="shared" si="11"/>
        <v>1.0072020126552179</v>
      </c>
      <c r="P46">
        <f t="shared" si="2"/>
        <v>1.6137008906524919E-4</v>
      </c>
      <c r="Q46">
        <f t="shared" si="12"/>
        <v>1.0072020126552179</v>
      </c>
      <c r="R46" s="12">
        <f t="shared" si="13"/>
        <v>0.72020126552179153</v>
      </c>
      <c r="S46" s="19">
        <f t="shared" si="3"/>
        <v>1.2636855860552623</v>
      </c>
      <c r="T46" s="19">
        <f t="shared" si="4"/>
        <v>1.2227527603140749</v>
      </c>
      <c r="W46" s="20">
        <v>4.1500000000000012</v>
      </c>
      <c r="X46" s="21">
        <v>4.4400000000000004</v>
      </c>
      <c r="Y46" s="25">
        <v>4.9000000000000004</v>
      </c>
    </row>
    <row r="47" spans="1:25" x14ac:dyDescent="0.3">
      <c r="A47">
        <f t="shared" si="5"/>
        <v>45</v>
      </c>
      <c r="B47" s="9">
        <f>WORKDAY(B46,1,Feriados!$A$2:$A$5000)</f>
        <v>43896</v>
      </c>
      <c r="C47" s="9">
        <f t="shared" si="15"/>
        <v>44562</v>
      </c>
      <c r="D47" s="10">
        <f t="shared" si="15"/>
        <v>5.2725999999999997</v>
      </c>
      <c r="E47" s="11">
        <f>TRUNC(1000/((1+D47/100)^(NETWORKDAYS($B47,C47-1,Feriados!$A$1:$A$936)/252)),6)</f>
        <v>910.84135000000003</v>
      </c>
      <c r="F47">
        <f t="shared" si="0"/>
        <v>2.0392230653998311E-4</v>
      </c>
      <c r="G47">
        <f t="shared" si="7"/>
        <v>1.0090119989576283</v>
      </c>
      <c r="H47" s="12">
        <f t="shared" si="8"/>
        <v>0.90119989576282755</v>
      </c>
      <c r="I47" s="24">
        <v>4.43</v>
      </c>
      <c r="J47" s="16">
        <f>TRUNC(1000/((1+I47/100)^(NETWORKDAYS($B47,C47-1,Feriados!$A$1:$A$936)/252)),6)</f>
        <v>924.24222099999997</v>
      </c>
      <c r="K47">
        <f t="shared" si="1"/>
        <v>3.4647834412337986E-4</v>
      </c>
      <c r="L47">
        <f t="shared" si="9"/>
        <v>1.0238572183094758</v>
      </c>
      <c r="M47" s="12">
        <f t="shared" si="10"/>
        <v>2.3857218309475847</v>
      </c>
      <c r="N47" s="25">
        <v>4.1500000000000012</v>
      </c>
      <c r="O47">
        <f t="shared" si="11"/>
        <v>1.0073645449337068</v>
      </c>
      <c r="P47">
        <f t="shared" si="2"/>
        <v>1.6137008906524919E-4</v>
      </c>
      <c r="Q47">
        <f t="shared" si="12"/>
        <v>1.0073645449337068</v>
      </c>
      <c r="R47" s="12">
        <f t="shared" si="13"/>
        <v>0.73645449337067515</v>
      </c>
      <c r="S47" s="19">
        <f t="shared" si="3"/>
        <v>1.2636933382216089</v>
      </c>
      <c r="T47" s="19">
        <f t="shared" si="4"/>
        <v>1.2237007226857017</v>
      </c>
      <c r="W47" s="20">
        <v>4.1500000000000012</v>
      </c>
      <c r="X47" s="21">
        <v>4.43</v>
      </c>
      <c r="Y47" s="25">
        <v>4.9000000000000004</v>
      </c>
    </row>
    <row r="48" spans="1:25" x14ac:dyDescent="0.3">
      <c r="A48">
        <f t="shared" si="5"/>
        <v>46</v>
      </c>
      <c r="B48" s="9">
        <f>WORKDAY(B47,1,Feriados!$A$2:$A$5000)</f>
        <v>43899</v>
      </c>
      <c r="C48" s="9">
        <f t="shared" si="15"/>
        <v>44562</v>
      </c>
      <c r="D48" s="10">
        <f t="shared" si="15"/>
        <v>5.2725999999999997</v>
      </c>
      <c r="E48" s="11">
        <f>TRUNC(1000/((1+D48/100)^(NETWORKDAYS($B48,C48-1,Feriados!$A$1:$A$936)/252)),6)</f>
        <v>911.02709000000004</v>
      </c>
      <c r="F48">
        <f t="shared" si="0"/>
        <v>2.039213524946959E-4</v>
      </c>
      <c r="G48">
        <f t="shared" si="7"/>
        <v>1.009217758049139</v>
      </c>
      <c r="H48" s="12">
        <f t="shared" si="8"/>
        <v>0.92177580491390465</v>
      </c>
      <c r="I48" s="24">
        <v>4.6565000000000003</v>
      </c>
      <c r="J48" s="16">
        <f>TRUNC(1000/((1+I48/100)^(NETWORKDAYS($B48,C48-1,Feriados!$A$1:$A$936)/252)),6)</f>
        <v>920.77631799999995</v>
      </c>
      <c r="K48">
        <f t="shared" si="1"/>
        <v>-3.7499942344659809E-3</v>
      </c>
      <c r="L48">
        <f t="shared" si="9"/>
        <v>1.0200177596438988</v>
      </c>
      <c r="M48" s="12">
        <f t="shared" si="10"/>
        <v>2.0017759643898847</v>
      </c>
      <c r="N48" s="25">
        <v>4.1500000000000012</v>
      </c>
      <c r="O48">
        <f t="shared" si="11"/>
        <v>1.0075271034400439</v>
      </c>
      <c r="P48">
        <f t="shared" si="2"/>
        <v>1.6137008906524919E-4</v>
      </c>
      <c r="Q48">
        <f t="shared" si="12"/>
        <v>1.0075271034400439</v>
      </c>
      <c r="R48" s="12">
        <f t="shared" si="13"/>
        <v>0.75271034400439252</v>
      </c>
      <c r="S48" s="19">
        <f t="shared" si="3"/>
        <v>1.2636874260646984</v>
      </c>
      <c r="T48" s="19">
        <f t="shared" si="4"/>
        <v>1.2246089246098171</v>
      </c>
      <c r="W48" s="20">
        <v>4.1500000000000012</v>
      </c>
      <c r="X48" s="21">
        <v>4.6565000000000003</v>
      </c>
      <c r="Y48" s="25">
        <v>4.9000000000000004</v>
      </c>
    </row>
    <row r="49" spans="1:25" x14ac:dyDescent="0.3">
      <c r="A49">
        <f t="shared" si="5"/>
        <v>47</v>
      </c>
      <c r="B49" s="9">
        <f>WORKDAY(B48,1,Feriados!$A$2:$A$5000)</f>
        <v>43900</v>
      </c>
      <c r="C49" s="9">
        <f t="shared" si="15"/>
        <v>44562</v>
      </c>
      <c r="D49" s="10">
        <f t="shared" si="15"/>
        <v>5.2725999999999997</v>
      </c>
      <c r="E49" s="11">
        <f>TRUNC(1000/((1+D49/100)^(NETWORKDAYS($B49,C49-1,Feriados!$A$1:$A$936)/252)),6)</f>
        <v>911.21286799999996</v>
      </c>
      <c r="F49">
        <f t="shared" si="0"/>
        <v>2.0392148821812839E-4</v>
      </c>
      <c r="G49">
        <f t="shared" si="7"/>
        <v>1.0094235592362966</v>
      </c>
      <c r="H49" s="12">
        <f t="shared" si="8"/>
        <v>0.94235592362965637</v>
      </c>
      <c r="I49" s="24">
        <v>4.5484999999999998</v>
      </c>
      <c r="J49" s="16">
        <f>TRUNC(1000/((1+I49/100)^(NETWORKDAYS($B49,C49-1,Feriados!$A$1:$A$936)/252)),6)</f>
        <v>922.66483600000004</v>
      </c>
      <c r="K49">
        <f t="shared" si="1"/>
        <v>2.0510062683867236E-3</v>
      </c>
      <c r="L49">
        <f t="shared" si="9"/>
        <v>1.0221098224627942</v>
      </c>
      <c r="M49" s="12">
        <f t="shared" si="10"/>
        <v>2.2109822462794249</v>
      </c>
      <c r="N49" s="25">
        <v>4.1500000000000012</v>
      </c>
      <c r="O49">
        <f t="shared" si="11"/>
        <v>1.0076896881784616</v>
      </c>
      <c r="P49">
        <f t="shared" si="2"/>
        <v>1.6137008906524919E-4</v>
      </c>
      <c r="Q49">
        <f t="shared" si="12"/>
        <v>1.0076896881784616</v>
      </c>
      <c r="R49" s="12">
        <f t="shared" si="13"/>
        <v>0.76896881784616067</v>
      </c>
      <c r="S49" s="19">
        <f t="shared" si="3"/>
        <v>1.2636882671340273</v>
      </c>
      <c r="T49" s="19">
        <f t="shared" si="4"/>
        <v>1.2254800217636177</v>
      </c>
      <c r="W49" s="20">
        <v>4.1500000000000012</v>
      </c>
      <c r="X49" s="21">
        <v>4.5484999999999998</v>
      </c>
      <c r="Y49" s="25">
        <v>4.9000000000000004</v>
      </c>
    </row>
    <row r="50" spans="1:25" x14ac:dyDescent="0.3">
      <c r="A50">
        <f t="shared" si="5"/>
        <v>48</v>
      </c>
      <c r="B50" s="9">
        <f>WORKDAY(B49,1,Feriados!$A$2:$A$5000)</f>
        <v>43901</v>
      </c>
      <c r="C50" s="9">
        <f t="shared" si="15"/>
        <v>44562</v>
      </c>
      <c r="D50" s="10">
        <f t="shared" si="15"/>
        <v>5.2725999999999997</v>
      </c>
      <c r="E50" s="11">
        <f>TRUNC(1000/((1+D50/100)^(NETWORKDAYS($B50,C50-1,Feriados!$A$1:$A$936)/252)),6)</f>
        <v>911.398684</v>
      </c>
      <c r="F50">
        <f t="shared" si="0"/>
        <v>2.0392161538262954E-4</v>
      </c>
      <c r="G50">
        <f t="shared" si="7"/>
        <v>1.0096294025191013</v>
      </c>
      <c r="H50" s="12">
        <f t="shared" si="8"/>
        <v>0.96294025191012711</v>
      </c>
      <c r="I50" s="24">
        <v>5.0583999999999998</v>
      </c>
      <c r="J50" s="16">
        <f>TRUNC(1000/((1+I50/100)^(NETWORKDAYS($B50,C50-1,Feriados!$A$1:$A$936)/252)),6)</f>
        <v>914.75655800000004</v>
      </c>
      <c r="K50">
        <f t="shared" si="1"/>
        <v>-8.5711275551417776E-3</v>
      </c>
      <c r="L50">
        <f t="shared" si="9"/>
        <v>1.0133491887991024</v>
      </c>
      <c r="M50" s="12">
        <f t="shared" si="10"/>
        <v>1.3349188799102407</v>
      </c>
      <c r="N50" s="25">
        <v>4.1500000000000012</v>
      </c>
      <c r="O50">
        <f t="shared" si="11"/>
        <v>1.0078522991531931</v>
      </c>
      <c r="P50">
        <f t="shared" si="2"/>
        <v>1.6137008906524919E-4</v>
      </c>
      <c r="Q50">
        <f t="shared" si="12"/>
        <v>1.0078522991531931</v>
      </c>
      <c r="R50" s="12">
        <f t="shared" si="13"/>
        <v>0.78522991531930764</v>
      </c>
      <c r="S50" s="19">
        <f t="shared" si="3"/>
        <v>1.2636890551642124</v>
      </c>
      <c r="T50" s="19">
        <f t="shared" si="4"/>
        <v>1.2263163095595446</v>
      </c>
      <c r="W50" s="20">
        <v>4.1500000000000012</v>
      </c>
      <c r="X50" s="21">
        <v>5.0583999999999998</v>
      </c>
      <c r="Y50" s="25">
        <v>4.9000000000000004</v>
      </c>
    </row>
    <row r="51" spans="1:25" x14ac:dyDescent="0.3">
      <c r="A51">
        <f t="shared" si="5"/>
        <v>49</v>
      </c>
      <c r="B51" s="9">
        <f>WORKDAY(B50,1,Feriados!$A$2:$A$5000)</f>
        <v>43902</v>
      </c>
      <c r="C51" s="9">
        <f t="shared" si="15"/>
        <v>44562</v>
      </c>
      <c r="D51" s="10">
        <f t="shared" si="15"/>
        <v>5.2725999999999997</v>
      </c>
      <c r="E51" s="11">
        <f>TRUNC(1000/((1+D51/100)^(NETWORKDAYS($B51,C51-1,Feriados!$A$1:$A$936)/252)),6)</f>
        <v>911.58453799999995</v>
      </c>
      <c r="F51">
        <f t="shared" si="0"/>
        <v>2.0392173399264024E-4</v>
      </c>
      <c r="G51">
        <f t="shared" si="7"/>
        <v>1.0098352878975529</v>
      </c>
      <c r="H51" s="12">
        <f t="shared" si="8"/>
        <v>0.98352878975529467</v>
      </c>
      <c r="I51" s="24">
        <v>6.2084999999999999</v>
      </c>
      <c r="J51" s="16">
        <f>TRUNC(1000/((1+I51/100)^(NETWORKDAYS($B51,C51-1,Feriados!$A$1:$A$936)/252)),6)</f>
        <v>897.16388199999994</v>
      </c>
      <c r="K51">
        <f t="shared" si="1"/>
        <v>-1.9232085133627508E-2</v>
      </c>
      <c r="L51">
        <f t="shared" si="9"/>
        <v>0.99386037093002566</v>
      </c>
      <c r="M51" s="12">
        <f t="shared" si="10"/>
        <v>-0.61396290699743394</v>
      </c>
      <c r="N51" s="25">
        <v>4.1500000000000012</v>
      </c>
      <c r="O51">
        <f t="shared" si="11"/>
        <v>1.0080149363684721</v>
      </c>
      <c r="P51">
        <f t="shared" si="2"/>
        <v>1.6137008906524919E-4</v>
      </c>
      <c r="Q51">
        <f t="shared" si="12"/>
        <v>1.0080149363684721</v>
      </c>
      <c r="R51" s="12">
        <f t="shared" si="13"/>
        <v>0.80149363684720587</v>
      </c>
      <c r="S51" s="19">
        <f t="shared" si="3"/>
        <v>1.2636897901827737</v>
      </c>
      <c r="T51" s="19">
        <f t="shared" si="4"/>
        <v>1.2271198978249547</v>
      </c>
      <c r="W51" s="20">
        <v>4.1500000000000012</v>
      </c>
      <c r="X51" s="21">
        <v>6.2084999999999999</v>
      </c>
      <c r="Y51" s="25">
        <v>4.9000000000000004</v>
      </c>
    </row>
    <row r="52" spans="1:25" x14ac:dyDescent="0.3">
      <c r="A52">
        <f t="shared" si="5"/>
        <v>50</v>
      </c>
      <c r="B52" s="9">
        <f>WORKDAY(B51,1,Feriados!$A$2:$A$5000)</f>
        <v>43903</v>
      </c>
      <c r="C52" s="9">
        <f t="shared" si="15"/>
        <v>44562</v>
      </c>
      <c r="D52" s="10">
        <f t="shared" si="15"/>
        <v>5.2725999999999997</v>
      </c>
      <c r="E52" s="11">
        <f>TRUNC(1000/((1+D52/100)^(NETWORKDAYS($B52,C52-1,Feriados!$A$1:$A$936)/252)),6)</f>
        <v>911.77042900000004</v>
      </c>
      <c r="F52">
        <f t="shared" si="0"/>
        <v>2.0392074706299113E-4</v>
      </c>
      <c r="G52">
        <f t="shared" si="7"/>
        <v>1.0100412142638715</v>
      </c>
      <c r="H52" s="12">
        <f t="shared" si="8"/>
        <v>1.0041214263871501</v>
      </c>
      <c r="I52" s="24">
        <v>5.3205</v>
      </c>
      <c r="J52" s="16">
        <f>TRUNC(1000/((1+I52/100)^(NETWORKDAYS($B52,C52-1,Feriados!$A$1:$A$936)/252)),6)</f>
        <v>911.02513599999997</v>
      </c>
      <c r="K52">
        <f t="shared" si="1"/>
        <v>1.545008027864414E-2</v>
      </c>
      <c r="L52">
        <f t="shared" si="9"/>
        <v>1.0092155934466576</v>
      </c>
      <c r="M52" s="12">
        <f t="shared" si="10"/>
        <v>0.92155934466575662</v>
      </c>
      <c r="N52" s="25">
        <v>4.1500000000000012</v>
      </c>
      <c r="O52">
        <f t="shared" si="11"/>
        <v>1.0081775998285329</v>
      </c>
      <c r="P52">
        <f t="shared" si="2"/>
        <v>1.6137008906524919E-4</v>
      </c>
      <c r="Q52">
        <f t="shared" si="12"/>
        <v>1.0081775998285329</v>
      </c>
      <c r="R52" s="12">
        <f t="shared" si="13"/>
        <v>0.81775998285329443</v>
      </c>
      <c r="S52" s="19">
        <f t="shared" si="3"/>
        <v>1.2636836742436004</v>
      </c>
      <c r="T52" s="19">
        <f t="shared" si="4"/>
        <v>1.2278925937212175</v>
      </c>
      <c r="W52" s="20">
        <v>4.1500000000000012</v>
      </c>
      <c r="X52" s="21">
        <v>5.3205</v>
      </c>
      <c r="Y52" s="25">
        <v>4.9000000000000004</v>
      </c>
    </row>
    <row r="53" spans="1:25" x14ac:dyDescent="0.3">
      <c r="A53">
        <f t="shared" si="5"/>
        <v>51</v>
      </c>
      <c r="B53" s="9">
        <f>WORKDAY(B52,1,Feriados!$A$2:$A$5000)</f>
        <v>43906</v>
      </c>
      <c r="C53" s="9">
        <f t="shared" ref="C53:D68" si="16">+C52</f>
        <v>44562</v>
      </c>
      <c r="D53" s="10">
        <f t="shared" si="16"/>
        <v>5.2725999999999997</v>
      </c>
      <c r="E53" s="11">
        <f>TRUNC(1000/((1+D53/100)^(NETWORKDAYS($B53,C53-1,Feriados!$A$1:$A$936)/252)),6)</f>
        <v>911.95635900000002</v>
      </c>
      <c r="F53">
        <f t="shared" si="0"/>
        <v>2.0392194579499368E-4</v>
      </c>
      <c r="G53">
        <f t="shared" si="7"/>
        <v>1.0102471838336173</v>
      </c>
      <c r="H53" s="12">
        <f t="shared" si="8"/>
        <v>1.0247183833617335</v>
      </c>
      <c r="I53" s="24">
        <v>4.9264000000000001</v>
      </c>
      <c r="J53" s="16">
        <f>TRUNC(1000/((1+I53/100)^(NETWORKDAYS($B53,C53-1,Feriados!$A$1:$A$936)/252)),6)</f>
        <v>917.36044600000002</v>
      </c>
      <c r="K53">
        <f t="shared" si="1"/>
        <v>6.9540452284513332E-3</v>
      </c>
      <c r="L53">
        <f t="shared" si="9"/>
        <v>1.016233724328744</v>
      </c>
      <c r="M53" s="12">
        <f t="shared" si="10"/>
        <v>1.6233724328744037</v>
      </c>
      <c r="N53" s="25">
        <v>4.1500000000000012</v>
      </c>
      <c r="O53">
        <f t="shared" si="11"/>
        <v>1.0083402895376108</v>
      </c>
      <c r="P53">
        <f t="shared" si="2"/>
        <v>1.6137008906524919E-4</v>
      </c>
      <c r="Q53">
        <f t="shared" si="12"/>
        <v>1.0083402895376108</v>
      </c>
      <c r="R53" s="12">
        <f t="shared" si="13"/>
        <v>0.83402895376107899</v>
      </c>
      <c r="S53" s="19">
        <f t="shared" si="3"/>
        <v>1.2636911027082525</v>
      </c>
      <c r="T53" s="19">
        <f t="shared" si="4"/>
        <v>1.2286364624881843</v>
      </c>
      <c r="W53" s="20">
        <v>4.1500000000000012</v>
      </c>
      <c r="X53" s="21">
        <v>4.9264000000000001</v>
      </c>
      <c r="Y53" s="25">
        <v>4.9000000000000004</v>
      </c>
    </row>
    <row r="54" spans="1:25" x14ac:dyDescent="0.3">
      <c r="A54">
        <f t="shared" si="5"/>
        <v>52</v>
      </c>
      <c r="B54" s="9">
        <f>WORKDAY(B53,1,Feriados!$A$2:$A$5000)</f>
        <v>43907</v>
      </c>
      <c r="C54" s="9">
        <f t="shared" si="16"/>
        <v>44562</v>
      </c>
      <c r="D54" s="10">
        <f t="shared" si="16"/>
        <v>5.2725999999999997</v>
      </c>
      <c r="E54" s="11">
        <f>TRUNC(1000/((1+D54/100)^(NETWORKDAYS($B54,C54-1,Feriados!$A$1:$A$936)/252)),6)</f>
        <v>912.14232700000002</v>
      </c>
      <c r="F54">
        <f t="shared" si="0"/>
        <v>2.039220387737295E-4</v>
      </c>
      <c r="G54">
        <f t="shared" si="7"/>
        <v>1.0104531954990101</v>
      </c>
      <c r="H54" s="12">
        <f t="shared" si="8"/>
        <v>1.0453195499010137</v>
      </c>
      <c r="I54" s="24">
        <v>4.4481000000000002</v>
      </c>
      <c r="J54" s="16">
        <f>TRUNC(1000/((1+I54/100)^(NETWORKDAYS($B54,C54-1,Feriados!$A$1:$A$936)/252)),6)</f>
        <v>925.06878300000005</v>
      </c>
      <c r="K54">
        <f t="shared" si="1"/>
        <v>8.4027352973534697E-3</v>
      </c>
      <c r="L54">
        <f t="shared" si="9"/>
        <v>1.0247728673145222</v>
      </c>
      <c r="M54" s="12">
        <f t="shared" si="10"/>
        <v>2.4772867314522218</v>
      </c>
      <c r="N54" s="25">
        <v>4.1500000000000012</v>
      </c>
      <c r="O54">
        <f t="shared" si="11"/>
        <v>1.0085030054999415</v>
      </c>
      <c r="P54">
        <f t="shared" si="2"/>
        <v>1.6137008906524919E-4</v>
      </c>
      <c r="Q54">
        <f t="shared" si="12"/>
        <v>1.0085030054999415</v>
      </c>
      <c r="R54" s="12">
        <f t="shared" si="13"/>
        <v>0.85030054999415405</v>
      </c>
      <c r="S54" s="19">
        <f t="shared" si="3"/>
        <v>1.2636916788914621</v>
      </c>
      <c r="T54" s="19">
        <f t="shared" si="4"/>
        <v>1.2293530210091013</v>
      </c>
      <c r="W54" s="20">
        <v>4.1500000000000012</v>
      </c>
      <c r="X54" s="21">
        <v>4.4481000000000002</v>
      </c>
      <c r="Y54" s="25">
        <v>4.9000000000000004</v>
      </c>
    </row>
    <row r="55" spans="1:25" x14ac:dyDescent="0.3">
      <c r="A55">
        <f t="shared" si="5"/>
        <v>53</v>
      </c>
      <c r="B55" s="9">
        <f>WORKDAY(B54,1,Feriados!$A$2:$A$5000)</f>
        <v>43908</v>
      </c>
      <c r="C55" s="9">
        <f t="shared" si="16"/>
        <v>44562</v>
      </c>
      <c r="D55" s="10">
        <f t="shared" si="16"/>
        <v>5.2725999999999997</v>
      </c>
      <c r="E55" s="11">
        <f>TRUNC(1000/((1+D55/100)^(NETWORKDAYS($B55,C55-1,Feriados!$A$1:$A$936)/252)),6)</f>
        <v>912.32833200000005</v>
      </c>
      <c r="F55">
        <f t="shared" si="0"/>
        <v>2.0392102689914537E-4</v>
      </c>
      <c r="G55">
        <f t="shared" si="7"/>
        <v>1.0106592481522698</v>
      </c>
      <c r="H55" s="12">
        <f t="shared" si="8"/>
        <v>1.0659248152269818</v>
      </c>
      <c r="I55" s="24">
        <v>5.8045</v>
      </c>
      <c r="J55" s="16">
        <f>TRUNC(1000/((1+I55/100)^(NETWORKDAYS($B55,C55-1,Feriados!$A$1:$A$936)/252)),6)</f>
        <v>904.15441699999997</v>
      </c>
      <c r="K55">
        <f t="shared" si="1"/>
        <v>-2.2608444241491665E-2</v>
      </c>
      <c r="L55">
        <f t="shared" si="9"/>
        <v>1.0016043470836482</v>
      </c>
      <c r="M55" s="12">
        <f t="shared" si="10"/>
        <v>0.16043470836482054</v>
      </c>
      <c r="N55" s="25">
        <v>4.1500000000000012</v>
      </c>
      <c r="O55">
        <f t="shared" si="11"/>
        <v>1.0086657477197616</v>
      </c>
      <c r="P55">
        <f t="shared" si="2"/>
        <v>1.6137008906524919E-4</v>
      </c>
      <c r="Q55">
        <f t="shared" si="12"/>
        <v>1.0086657477197616</v>
      </c>
      <c r="R55" s="12">
        <f t="shared" si="13"/>
        <v>0.86657477197615851</v>
      </c>
      <c r="S55" s="19">
        <f t="shared" si="3"/>
        <v>1.2636854083701405</v>
      </c>
      <c r="T55" s="19">
        <f t="shared" si="4"/>
        <v>1.230043672741846</v>
      </c>
      <c r="W55" s="20">
        <v>4.1500000000000012</v>
      </c>
      <c r="X55" s="21">
        <v>5.8045</v>
      </c>
      <c r="Y55" s="25">
        <v>5.4</v>
      </c>
    </row>
    <row r="56" spans="1:25" x14ac:dyDescent="0.3">
      <c r="A56">
        <f t="shared" si="5"/>
        <v>54</v>
      </c>
      <c r="B56" s="9">
        <f>WORKDAY(B55,1,Feriados!$A$2:$A$5000)</f>
        <v>43909</v>
      </c>
      <c r="C56" s="9">
        <f t="shared" si="16"/>
        <v>44562</v>
      </c>
      <c r="D56" s="10">
        <f t="shared" si="16"/>
        <v>5.2725999999999997</v>
      </c>
      <c r="E56" s="11">
        <f>TRUNC(1000/((1+D56/100)^(NETWORKDAYS($B56,C56-1,Feriados!$A$1:$A$936)/252)),6)</f>
        <v>912.51437499999997</v>
      </c>
      <c r="F56">
        <f t="shared" si="0"/>
        <v>2.0392110326339363E-4</v>
      </c>
      <c r="G56">
        <f t="shared" si="7"/>
        <v>1.0108653429011765</v>
      </c>
      <c r="H56" s="12">
        <f t="shared" si="8"/>
        <v>1.0865342901176467</v>
      </c>
      <c r="I56" s="24">
        <v>5.7567000000000004</v>
      </c>
      <c r="J56" s="16">
        <f>TRUNC(1000/((1+I56/100)^(NETWORKDAYS($B56,C56-1,Feriados!$A$1:$A$936)/252)),6)</f>
        <v>905.08530099999996</v>
      </c>
      <c r="K56">
        <f t="shared" si="1"/>
        <v>1.0295630729635352E-3</v>
      </c>
      <c r="L56">
        <f t="shared" si="9"/>
        <v>1.0026355619331253</v>
      </c>
      <c r="M56" s="12">
        <f t="shared" si="10"/>
        <v>0.26355619331253077</v>
      </c>
      <c r="N56" s="25">
        <v>3.6500000000000012</v>
      </c>
      <c r="O56">
        <f t="shared" si="11"/>
        <v>1.0088285162013082</v>
      </c>
      <c r="P56">
        <f t="shared" si="2"/>
        <v>1.6137008906524919E-4</v>
      </c>
      <c r="Q56">
        <f t="shared" si="12"/>
        <v>1.0088285162013082</v>
      </c>
      <c r="R56" s="12">
        <f t="shared" si="13"/>
        <v>0.88285162013082008</v>
      </c>
      <c r="S56" s="19">
        <f t="shared" si="3"/>
        <v>1.2636858815944456</v>
      </c>
      <c r="T56" s="19">
        <f t="shared" si="4"/>
        <v>1.2307099690847767</v>
      </c>
      <c r="W56" s="20">
        <v>3.6500000000000012</v>
      </c>
      <c r="X56" s="21">
        <v>5.7567000000000004</v>
      </c>
      <c r="Y56" s="25">
        <v>5.4</v>
      </c>
    </row>
    <row r="57" spans="1:25" x14ac:dyDescent="0.3">
      <c r="A57">
        <f t="shared" si="5"/>
        <v>55</v>
      </c>
      <c r="B57" s="9">
        <f>WORKDAY(B56,1,Feriados!$A$2:$A$5000)</f>
        <v>43910</v>
      </c>
      <c r="C57" s="9">
        <f t="shared" si="16"/>
        <v>44562</v>
      </c>
      <c r="D57" s="10">
        <f t="shared" si="16"/>
        <v>5.2725999999999997</v>
      </c>
      <c r="E57" s="11">
        <f>TRUNC(1000/((1+D57/100)^(NETWORKDAYS($B57,C57-1,Feriados!$A$1:$A$936)/252)),6)</f>
        <v>912.70045700000003</v>
      </c>
      <c r="F57">
        <f t="shared" si="0"/>
        <v>2.0392226697807381E-4</v>
      </c>
      <c r="G57">
        <f t="shared" si="7"/>
        <v>1.0110714808535104</v>
      </c>
      <c r="H57" s="12">
        <f t="shared" si="8"/>
        <v>1.1071480853510396</v>
      </c>
      <c r="I57" s="24">
        <v>5.5986000000000002</v>
      </c>
      <c r="J57" s="16">
        <f>TRUNC(1000/((1+I57/100)^(NETWORKDAYS($B57,C57-1,Feriados!$A$1:$A$936)/252)),6)</f>
        <v>907.69730900000002</v>
      </c>
      <c r="K57">
        <f t="shared" si="1"/>
        <v>2.8859246715355891E-3</v>
      </c>
      <c r="L57">
        <f t="shared" si="9"/>
        <v>1.0055290926378671</v>
      </c>
      <c r="M57" s="12">
        <f t="shared" si="10"/>
        <v>0.55290926378670502</v>
      </c>
      <c r="N57" s="25">
        <v>3.6500000000000012</v>
      </c>
      <c r="O57">
        <f t="shared" si="11"/>
        <v>1.0089720428868836</v>
      </c>
      <c r="P57">
        <f t="shared" si="2"/>
        <v>1.4227064686456181E-4</v>
      </c>
      <c r="Q57">
        <f t="shared" si="12"/>
        <v>1.0089720428868836</v>
      </c>
      <c r="R57" s="12">
        <f t="shared" si="13"/>
        <v>0.897204288688358</v>
      </c>
      <c r="S57" s="19">
        <f t="shared" si="3"/>
        <v>1.4333404076822878</v>
      </c>
      <c r="T57" s="19">
        <f t="shared" si="4"/>
        <v>1.2339977631734271</v>
      </c>
      <c r="W57" s="20">
        <v>3.6500000000000012</v>
      </c>
      <c r="X57" s="21">
        <v>5.5986000000000002</v>
      </c>
      <c r="Y57" s="25">
        <v>5.4</v>
      </c>
    </row>
    <row r="58" spans="1:25" x14ac:dyDescent="0.3">
      <c r="A58">
        <f t="shared" si="5"/>
        <v>56</v>
      </c>
      <c r="B58" s="9">
        <f>WORKDAY(B57,1,Feriados!$A$2:$A$5000)</f>
        <v>43913</v>
      </c>
      <c r="C58" s="9">
        <f t="shared" si="16"/>
        <v>44562</v>
      </c>
      <c r="D58" s="10">
        <f t="shared" si="16"/>
        <v>5.2725999999999997</v>
      </c>
      <c r="E58" s="11">
        <f>TRUNC(1000/((1+D58/100)^(NETWORKDAYS($B58,C58-1,Feriados!$A$1:$A$936)/252)),6)</f>
        <v>912.88657599999999</v>
      </c>
      <c r="F58">
        <f t="shared" si="0"/>
        <v>2.0392123020473996E-4</v>
      </c>
      <c r="G58">
        <f t="shared" si="7"/>
        <v>1.011277659793711</v>
      </c>
      <c r="H58" s="12">
        <f t="shared" si="8"/>
        <v>1.1277659793710981</v>
      </c>
      <c r="I58" s="24">
        <v>5.58</v>
      </c>
      <c r="J58" s="16">
        <f>TRUNC(1000/((1+I58/100)^(NETWORKDAYS($B58,C58-1,Feriados!$A$1:$A$936)/252)),6)</f>
        <v>908.17727600000001</v>
      </c>
      <c r="K58">
        <f t="shared" si="1"/>
        <v>5.2877428988828967E-4</v>
      </c>
      <c r="L58">
        <f t="shared" si="9"/>
        <v>1.0060607905697887</v>
      </c>
      <c r="M58" s="12">
        <f t="shared" si="10"/>
        <v>0.60607905697886988</v>
      </c>
      <c r="N58" s="25">
        <v>3.6500000000000012</v>
      </c>
      <c r="O58">
        <f t="shared" si="11"/>
        <v>1.0091155899920934</v>
      </c>
      <c r="P58">
        <f t="shared" si="2"/>
        <v>1.4227064686456181E-4</v>
      </c>
      <c r="Q58">
        <f t="shared" si="12"/>
        <v>1.0091155899920934</v>
      </c>
      <c r="R58" s="12">
        <f t="shared" si="13"/>
        <v>0.91155899920933869</v>
      </c>
      <c r="S58" s="19">
        <f t="shared" si="3"/>
        <v>1.4333331203510167</v>
      </c>
      <c r="T58" s="19">
        <f t="shared" si="4"/>
        <v>1.2371837482261614</v>
      </c>
      <c r="W58" s="20">
        <v>3.6500000000000012</v>
      </c>
      <c r="X58" s="21">
        <v>5.58</v>
      </c>
      <c r="Y58" s="25">
        <v>5.4</v>
      </c>
    </row>
    <row r="59" spans="1:25" x14ac:dyDescent="0.3">
      <c r="A59">
        <f t="shared" si="5"/>
        <v>57</v>
      </c>
      <c r="B59" s="9">
        <f>WORKDAY(B58,1,Feriados!$A$2:$A$5000)</f>
        <v>43914</v>
      </c>
      <c r="C59" s="9">
        <f t="shared" si="16"/>
        <v>44562</v>
      </c>
      <c r="D59" s="10">
        <f t="shared" si="16"/>
        <v>5.2725999999999997</v>
      </c>
      <c r="E59" s="11">
        <f>TRUNC(1000/((1+D59/100)^(NETWORKDAYS($B59,C59-1,Feriados!$A$1:$A$936)/252)),6)</f>
        <v>913.07273299999997</v>
      </c>
      <c r="F59">
        <f t="shared" si="0"/>
        <v>2.0392128101565099E-4</v>
      </c>
      <c r="G59">
        <f t="shared" si="7"/>
        <v>1.0114838808295585</v>
      </c>
      <c r="H59" s="12">
        <f t="shared" si="8"/>
        <v>1.1483880829558535</v>
      </c>
      <c r="I59" s="24">
        <v>4.9839000000000002</v>
      </c>
      <c r="J59" s="16">
        <f>TRUNC(1000/((1+I59/100)^(NETWORKDAYS($B59,C59-1,Feriados!$A$1:$A$936)/252)),6)</f>
        <v>917.52133100000003</v>
      </c>
      <c r="K59">
        <f t="shared" si="1"/>
        <v>1.0288800707671575E-2</v>
      </c>
      <c r="L59">
        <f t="shared" si="9"/>
        <v>1.0164119495437638</v>
      </c>
      <c r="M59" s="12">
        <f t="shared" si="10"/>
        <v>1.6411949543763793</v>
      </c>
      <c r="N59" s="25">
        <v>3.6500000000000012</v>
      </c>
      <c r="O59">
        <f t="shared" si="11"/>
        <v>1.0092591575198426</v>
      </c>
      <c r="P59">
        <f t="shared" si="2"/>
        <v>1.4227064686456181E-4</v>
      </c>
      <c r="Q59">
        <f t="shared" si="12"/>
        <v>1.0092591575198426</v>
      </c>
      <c r="R59" s="12">
        <f t="shared" si="13"/>
        <v>0.92591575198426312</v>
      </c>
      <c r="S59" s="19">
        <f t="shared" si="3"/>
        <v>1.4333334774936328</v>
      </c>
      <c r="T59" s="19">
        <f t="shared" si="4"/>
        <v>1.2402727575320174</v>
      </c>
      <c r="W59" s="20">
        <v>3.6500000000000012</v>
      </c>
      <c r="X59" s="21">
        <v>4.9839000000000002</v>
      </c>
      <c r="Y59" s="25">
        <v>5.4</v>
      </c>
    </row>
    <row r="60" spans="1:25" x14ac:dyDescent="0.3">
      <c r="A60">
        <f t="shared" si="5"/>
        <v>58</v>
      </c>
      <c r="B60" s="9">
        <f>WORKDAY(B59,1,Feriados!$A$2:$A$5000)</f>
        <v>43915</v>
      </c>
      <c r="C60" s="9">
        <f t="shared" si="16"/>
        <v>44562</v>
      </c>
      <c r="D60" s="10">
        <f t="shared" si="16"/>
        <v>5.2725999999999997</v>
      </c>
      <c r="E60" s="11">
        <f>TRUNC(1000/((1+D60/100)^(NETWORKDAYS($B60,C60-1,Feriados!$A$1:$A$936)/252)),6)</f>
        <v>913.25892899999997</v>
      </c>
      <c r="F60">
        <f t="shared" si="0"/>
        <v>2.039224185221844E-4</v>
      </c>
      <c r="G60">
        <f t="shared" si="7"/>
        <v>1.0116901450688336</v>
      </c>
      <c r="H60" s="12">
        <f t="shared" si="8"/>
        <v>1.1690145068833591</v>
      </c>
      <c r="I60" s="24">
        <v>4.5141999999999998</v>
      </c>
      <c r="J60" s="16">
        <f>TRUNC(1000/((1+I60/100)^(NETWORKDAYS($B60,C60-1,Feriados!$A$1:$A$936)/252)),6)</f>
        <v>924.99386800000002</v>
      </c>
      <c r="K60">
        <f t="shared" si="1"/>
        <v>8.1442651495151619E-3</v>
      </c>
      <c r="L60">
        <f t="shared" si="9"/>
        <v>1.0246898779619837</v>
      </c>
      <c r="M60" s="12">
        <f t="shared" si="10"/>
        <v>2.4689877961983742</v>
      </c>
      <c r="N60" s="25">
        <v>3.6500000000000012</v>
      </c>
      <c r="O60">
        <f t="shared" si="11"/>
        <v>1.009402745473037</v>
      </c>
      <c r="P60">
        <f t="shared" si="2"/>
        <v>1.4227064686456181E-4</v>
      </c>
      <c r="Q60">
        <f t="shared" si="12"/>
        <v>1.009402745473037</v>
      </c>
      <c r="R60" s="12">
        <f t="shared" si="13"/>
        <v>0.94027454730369886</v>
      </c>
      <c r="S60" s="19">
        <f t="shared" si="3"/>
        <v>1.433341472864136</v>
      </c>
      <c r="T60" s="19">
        <f t="shared" si="4"/>
        <v>1.2432693304690503</v>
      </c>
      <c r="W60" s="20">
        <v>3.6500000000000012</v>
      </c>
      <c r="X60" s="21">
        <v>4.5141999999999998</v>
      </c>
      <c r="Y60" s="25">
        <v>5.4</v>
      </c>
    </row>
    <row r="61" spans="1:25" x14ac:dyDescent="0.3">
      <c r="A61">
        <f t="shared" si="5"/>
        <v>59</v>
      </c>
      <c r="B61" s="9">
        <f>WORKDAY(B60,1,Feriados!$A$2:$A$5000)</f>
        <v>43916</v>
      </c>
      <c r="C61" s="9">
        <f t="shared" si="16"/>
        <v>44562</v>
      </c>
      <c r="D61" s="10">
        <f t="shared" si="16"/>
        <v>5.2725999999999997</v>
      </c>
      <c r="E61" s="11">
        <f>TRUNC(1000/((1+D61/100)^(NETWORKDAYS($B61,C61-1,Feriados!$A$1:$A$936)/252)),6)</f>
        <v>913.44516199999998</v>
      </c>
      <c r="F61">
        <f t="shared" si="0"/>
        <v>2.0392135689695223E-4</v>
      </c>
      <c r="G61">
        <f t="shared" si="7"/>
        <v>1.0118964502959753</v>
      </c>
      <c r="H61" s="12">
        <f t="shared" si="8"/>
        <v>1.1896450295975303</v>
      </c>
      <c r="I61" s="24">
        <v>4.4503000000000004</v>
      </c>
      <c r="J61" s="16">
        <f>TRUNC(1000/((1+I61/100)^(NETWORKDAYS($B61,C61-1,Feriados!$A$1:$A$936)/252)),6)</f>
        <v>926.15339700000004</v>
      </c>
      <c r="K61">
        <f t="shared" si="1"/>
        <v>1.2535531749060524E-3</v>
      </c>
      <c r="L61">
        <f t="shared" si="9"/>
        <v>1.0259743812117972</v>
      </c>
      <c r="M61" s="12">
        <f t="shared" si="10"/>
        <v>2.5974381211797182</v>
      </c>
      <c r="N61" s="25">
        <v>3.6500000000000012</v>
      </c>
      <c r="O61">
        <f t="shared" si="11"/>
        <v>1.0095463538545824</v>
      </c>
      <c r="P61">
        <f t="shared" si="2"/>
        <v>1.4227064686456181E-4</v>
      </c>
      <c r="Q61">
        <f t="shared" si="12"/>
        <v>1.0095463538545824</v>
      </c>
      <c r="R61" s="12">
        <f t="shared" si="13"/>
        <v>0.95463538545823567</v>
      </c>
      <c r="S61" s="19">
        <f t="shared" si="3"/>
        <v>1.4333340108524311</v>
      </c>
      <c r="T61" s="19">
        <f t="shared" si="4"/>
        <v>1.2461773863813852</v>
      </c>
      <c r="W61" s="20">
        <v>3.6500000000000012</v>
      </c>
      <c r="X61" s="21">
        <v>4.4503000000000004</v>
      </c>
      <c r="Y61" s="25">
        <v>5.4</v>
      </c>
    </row>
    <row r="62" spans="1:25" x14ac:dyDescent="0.3">
      <c r="A62">
        <f t="shared" si="5"/>
        <v>60</v>
      </c>
      <c r="B62" s="9">
        <f>WORKDAY(B61,1,Feriados!$A$2:$A$5000)</f>
        <v>43917</v>
      </c>
      <c r="C62" s="9">
        <f t="shared" si="16"/>
        <v>44562</v>
      </c>
      <c r="D62" s="10">
        <f t="shared" si="16"/>
        <v>5.2725999999999997</v>
      </c>
      <c r="E62" s="11">
        <f>TRUNC(1000/((1+D62/100)^(NETWORKDAYS($B62,C62-1,Feriados!$A$1:$A$936)/252)),6)</f>
        <v>913.63143300000002</v>
      </c>
      <c r="F62">
        <f t="shared" si="0"/>
        <v>2.0392138220115541E-4</v>
      </c>
      <c r="G62">
        <f t="shared" si="7"/>
        <v>1.0121027976187642</v>
      </c>
      <c r="H62" s="12">
        <f t="shared" si="8"/>
        <v>1.2102797618764205</v>
      </c>
      <c r="I62" s="24">
        <v>4.4074999999999998</v>
      </c>
      <c r="J62" s="16">
        <f>TRUNC(1000/((1+I62/100)^(NETWORKDAYS($B62,C62-1,Feriados!$A$1:$A$936)/252)),6)</f>
        <v>926.98107100000004</v>
      </c>
      <c r="K62">
        <f t="shared" si="1"/>
        <v>8.9366837359872164E-4</v>
      </c>
      <c r="L62">
        <f t="shared" si="9"/>
        <v>1.0268912620684087</v>
      </c>
      <c r="M62" s="12">
        <f t="shared" si="10"/>
        <v>2.689126206840875</v>
      </c>
      <c r="N62" s="25">
        <v>3.6500000000000012</v>
      </c>
      <c r="O62">
        <f t="shared" si="11"/>
        <v>1.0096899826673851</v>
      </c>
      <c r="P62">
        <f t="shared" si="2"/>
        <v>1.4227064686456181E-4</v>
      </c>
      <c r="Q62">
        <f t="shared" si="12"/>
        <v>1.0096899826673851</v>
      </c>
      <c r="R62" s="12">
        <f t="shared" si="13"/>
        <v>0.96899826673850775</v>
      </c>
      <c r="S62" s="19">
        <f t="shared" si="3"/>
        <v>1.433334188712051</v>
      </c>
      <c r="T62" s="19">
        <f t="shared" si="4"/>
        <v>1.2490009563691249</v>
      </c>
      <c r="W62" s="20">
        <v>3.6500000000000012</v>
      </c>
      <c r="X62" s="21">
        <v>4.4074999999999998</v>
      </c>
      <c r="Y62" s="25">
        <v>5.4</v>
      </c>
    </row>
    <row r="63" spans="1:25" x14ac:dyDescent="0.3">
      <c r="A63">
        <f t="shared" si="5"/>
        <v>61</v>
      </c>
      <c r="B63" s="9">
        <f>WORKDAY(B62,1,Feriados!$A$2:$A$5000)</f>
        <v>43920</v>
      </c>
      <c r="C63" s="9">
        <f t="shared" si="16"/>
        <v>44562</v>
      </c>
      <c r="D63" s="10">
        <f t="shared" si="16"/>
        <v>5.2725999999999997</v>
      </c>
      <c r="E63" s="11">
        <f>TRUNC(1000/((1+D63/100)^(NETWORKDAYS($B63,C63-1,Feriados!$A$1:$A$936)/252)),6)</f>
        <v>913.81774199999995</v>
      </c>
      <c r="F63">
        <f t="shared" si="0"/>
        <v>2.0392139901326267E-4</v>
      </c>
      <c r="G63">
        <f t="shared" si="7"/>
        <v>1.0123091870371999</v>
      </c>
      <c r="H63" s="12">
        <f t="shared" si="8"/>
        <v>1.2309187037199854</v>
      </c>
      <c r="I63" s="24">
        <v>4.2161</v>
      </c>
      <c r="J63" s="16">
        <f>TRUNC(1000/((1+I63/100)^(NETWORKDAYS($B63,C63-1,Feriados!$A$1:$A$936)/252)),6)</f>
        <v>930.12838999999997</v>
      </c>
      <c r="K63">
        <f t="shared" si="1"/>
        <v>3.3952354567550191E-3</v>
      </c>
      <c r="L63">
        <f t="shared" si="9"/>
        <v>1.0303777996916152</v>
      </c>
      <c r="M63" s="12">
        <f t="shared" si="10"/>
        <v>3.0377799691615248</v>
      </c>
      <c r="N63" s="25">
        <v>3.6500000000000012</v>
      </c>
      <c r="O63">
        <f t="shared" si="11"/>
        <v>1.0098336319143519</v>
      </c>
      <c r="P63">
        <f t="shared" si="2"/>
        <v>1.4227064686456181E-4</v>
      </c>
      <c r="Q63">
        <f t="shared" si="12"/>
        <v>1.0098336319143519</v>
      </c>
      <c r="R63" s="12">
        <f t="shared" si="13"/>
        <v>0.98336319143519368</v>
      </c>
      <c r="S63" s="19">
        <f t="shared" si="3"/>
        <v>1.4333343068819451</v>
      </c>
      <c r="T63" s="19">
        <f t="shared" si="4"/>
        <v>1.2517437244356184</v>
      </c>
      <c r="W63" s="20">
        <v>3.6500000000000012</v>
      </c>
      <c r="X63" s="21">
        <v>4.2161</v>
      </c>
      <c r="Y63" s="25">
        <v>5.4</v>
      </c>
    </row>
    <row r="64" spans="1:25" x14ac:dyDescent="0.3">
      <c r="A64">
        <f t="shared" si="5"/>
        <v>62</v>
      </c>
      <c r="B64" s="9">
        <f>WORKDAY(B63,1,Feriados!$A$2:$A$5000)</f>
        <v>43921</v>
      </c>
      <c r="C64" s="9">
        <f t="shared" si="16"/>
        <v>44562</v>
      </c>
      <c r="D64" s="10">
        <f t="shared" si="16"/>
        <v>5.2725999999999997</v>
      </c>
      <c r="E64" s="11">
        <f>TRUNC(1000/((1+D64/100)^(NETWORKDAYS($B64,C64-1,Feriados!$A$1:$A$936)/252)),6)</f>
        <v>914.00408900000002</v>
      </c>
      <c r="F64">
        <f t="shared" si="0"/>
        <v>2.0392140733904718E-4</v>
      </c>
      <c r="G64">
        <f t="shared" si="7"/>
        <v>1.0125156185512827</v>
      </c>
      <c r="H64" s="12">
        <f t="shared" si="8"/>
        <v>1.2515618551282692</v>
      </c>
      <c r="I64" s="24">
        <v>4.1031000000000004</v>
      </c>
      <c r="J64" s="16">
        <f>TRUNC(1000/((1+I64/100)^(NETWORKDAYS($B64,C64-1,Feriados!$A$1:$A$936)/252)),6)</f>
        <v>932.04867000000002</v>
      </c>
      <c r="K64">
        <f t="shared" si="1"/>
        <v>2.0645321878629552E-3</v>
      </c>
      <c r="L64">
        <f t="shared" si="9"/>
        <v>1.032505047824738</v>
      </c>
      <c r="M64" s="12">
        <f t="shared" si="10"/>
        <v>3.2505047824737954</v>
      </c>
      <c r="N64" s="25">
        <v>3.6500000000000012</v>
      </c>
      <c r="O64">
        <f t="shared" si="11"/>
        <v>1.0099773015983899</v>
      </c>
      <c r="P64">
        <f t="shared" si="2"/>
        <v>1.4227064686456181E-4</v>
      </c>
      <c r="Q64">
        <f t="shared" si="12"/>
        <v>1.0099773015983899</v>
      </c>
      <c r="R64" s="12">
        <f t="shared" si="13"/>
        <v>0.99773015983899427</v>
      </c>
      <c r="S64" s="19">
        <f t="shared" si="3"/>
        <v>1.4333343654026918</v>
      </c>
      <c r="T64" s="19">
        <f t="shared" si="4"/>
        <v>1.2544091634257466</v>
      </c>
      <c r="W64" s="20">
        <v>3.6500000000000012</v>
      </c>
      <c r="X64" s="21">
        <v>4.1031000000000004</v>
      </c>
      <c r="Y64" s="25">
        <v>5.4</v>
      </c>
    </row>
    <row r="65" spans="1:25" x14ac:dyDescent="0.3">
      <c r="A65">
        <f t="shared" si="5"/>
        <v>63</v>
      </c>
      <c r="B65" s="9">
        <f>WORKDAY(B64,1,Feriados!$A$2:$A$5000)</f>
        <v>43922</v>
      </c>
      <c r="C65" s="9">
        <f t="shared" si="16"/>
        <v>44562</v>
      </c>
      <c r="D65" s="10">
        <f t="shared" si="16"/>
        <v>5.2725999999999997</v>
      </c>
      <c r="E65" s="11">
        <f>TRUNC(1000/((1+D65/100)^(NETWORKDAYS($B65,C65-1,Feriados!$A$1:$A$936)/252)),6)</f>
        <v>914.19047399999999</v>
      </c>
      <c r="F65">
        <f t="shared" si="0"/>
        <v>2.0392140718317187E-4</v>
      </c>
      <c r="G65">
        <f t="shared" si="7"/>
        <v>1.0127220921610125</v>
      </c>
      <c r="H65" s="12">
        <f t="shared" si="8"/>
        <v>1.2722092161012499</v>
      </c>
      <c r="I65" s="24">
        <v>4.2649999999999997</v>
      </c>
      <c r="J65" s="16">
        <f>TRUNC(1000/((1+I65/100)^(NETWORKDAYS($B65,C65-1,Feriados!$A$1:$A$936)/252)),6)</f>
        <v>929.67150500000002</v>
      </c>
      <c r="K65">
        <f t="shared" si="1"/>
        <v>-2.5504730348470117E-3</v>
      </c>
      <c r="L65">
        <f t="shared" si="9"/>
        <v>1.0298716715419176</v>
      </c>
      <c r="M65" s="12">
        <f t="shared" si="10"/>
        <v>2.987167154191761</v>
      </c>
      <c r="N65" s="25">
        <v>3.6500000000000012</v>
      </c>
      <c r="O65">
        <f t="shared" si="11"/>
        <v>1.0101209917224068</v>
      </c>
      <c r="P65">
        <f t="shared" si="2"/>
        <v>1.4227064686456181E-4</v>
      </c>
      <c r="Q65">
        <f t="shared" si="12"/>
        <v>1.0101209917224068</v>
      </c>
      <c r="R65" s="12">
        <f t="shared" si="13"/>
        <v>1.0120991722406769</v>
      </c>
      <c r="S65" s="19">
        <f t="shared" si="3"/>
        <v>1.4333343643070666</v>
      </c>
      <c r="T65" s="19">
        <f t="shared" si="4"/>
        <v>1.2570005499408896</v>
      </c>
      <c r="W65" s="20">
        <v>3.6500000000000012</v>
      </c>
      <c r="X65" s="21">
        <v>4.2649999999999997</v>
      </c>
      <c r="Y65" s="25">
        <v>5.4</v>
      </c>
    </row>
    <row r="66" spans="1:25" x14ac:dyDescent="0.3">
      <c r="A66">
        <f t="shared" si="5"/>
        <v>64</v>
      </c>
      <c r="B66" s="9">
        <f>WORKDAY(B65,1,Feriados!$A$2:$A$5000)</f>
        <v>43923</v>
      </c>
      <c r="C66" s="9">
        <f t="shared" si="16"/>
        <v>44562</v>
      </c>
      <c r="D66" s="10">
        <f t="shared" si="16"/>
        <v>5.2725999999999997</v>
      </c>
      <c r="E66" s="11">
        <f>TRUNC(1000/((1+D66/100)^(NETWORKDAYS($B66,C66-1,Feriados!$A$1:$A$936)/252)),6)</f>
        <v>914.37689699999999</v>
      </c>
      <c r="F66">
        <f t="shared" si="0"/>
        <v>2.039213985509658E-4</v>
      </c>
      <c r="G66">
        <f t="shared" si="7"/>
        <v>1.0129286078663895</v>
      </c>
      <c r="H66" s="12">
        <f t="shared" si="8"/>
        <v>1.2928607866389497</v>
      </c>
      <c r="I66" s="24">
        <v>4.1066000000000003</v>
      </c>
      <c r="J66" s="16">
        <f>TRUNC(1000/((1+I66/100)^(NETWORKDAYS($B66,C66-1,Feriados!$A$1:$A$936)/252)),6)</f>
        <v>932.29156599999999</v>
      </c>
      <c r="K66">
        <f t="shared" si="1"/>
        <v>2.8182653613761932E-3</v>
      </c>
      <c r="L66">
        <f t="shared" si="9"/>
        <v>1.0327741232004868</v>
      </c>
      <c r="M66" s="12">
        <f t="shared" si="10"/>
        <v>3.2774123200486782</v>
      </c>
      <c r="N66" s="25">
        <v>3.6500000000000012</v>
      </c>
      <c r="O66">
        <f t="shared" si="11"/>
        <v>1.0102647022893105</v>
      </c>
      <c r="P66">
        <f t="shared" si="2"/>
        <v>1.4227064686456181E-4</v>
      </c>
      <c r="Q66">
        <f t="shared" si="12"/>
        <v>1.0102647022893105</v>
      </c>
      <c r="R66" s="12">
        <f t="shared" si="13"/>
        <v>1.0264702289310534</v>
      </c>
      <c r="S66" s="19">
        <f t="shared" si="3"/>
        <v>1.4333343036325266</v>
      </c>
      <c r="T66" s="19">
        <f t="shared" si="4"/>
        <v>1.2595209780076235</v>
      </c>
      <c r="W66" s="20">
        <v>3.6500000000000012</v>
      </c>
      <c r="X66" s="21">
        <v>4.1066000000000003</v>
      </c>
      <c r="Y66" s="25">
        <v>5.4</v>
      </c>
    </row>
    <row r="67" spans="1:25" x14ac:dyDescent="0.3">
      <c r="A67">
        <f t="shared" si="5"/>
        <v>65</v>
      </c>
      <c r="B67" s="9">
        <f>WORKDAY(B66,1,Feriados!$A$2:$A$5000)</f>
        <v>43924</v>
      </c>
      <c r="C67" s="9">
        <f t="shared" si="16"/>
        <v>44562</v>
      </c>
      <c r="D67" s="10">
        <f t="shared" si="16"/>
        <v>5.2725999999999997</v>
      </c>
      <c r="E67" s="11">
        <f>TRUNC(1000/((1+D67/100)^(NETWORKDAYS($B67,C67-1,Feriados!$A$1:$A$936)/252)),6)</f>
        <v>914.56335899999999</v>
      </c>
      <c r="F67">
        <f t="shared" si="0"/>
        <v>2.0392247508849159E-4</v>
      </c>
      <c r="G67">
        <f t="shared" si="7"/>
        <v>1.0131351667751936</v>
      </c>
      <c r="H67" s="12">
        <f t="shared" si="8"/>
        <v>1.3135166775193552</v>
      </c>
      <c r="I67" s="24">
        <v>4.1738999999999997</v>
      </c>
      <c r="J67" s="16">
        <f>TRUNC(1000/((1+I67/100)^(NETWORKDAYS($B67,C67-1,Feriados!$A$1:$A$936)/252)),6)</f>
        <v>931.39370799999995</v>
      </c>
      <c r="K67">
        <f t="shared" si="1"/>
        <v>-9.6306566823545214E-4</v>
      </c>
      <c r="L67">
        <f t="shared" si="9"/>
        <v>1.0317794938993905</v>
      </c>
      <c r="M67" s="12">
        <f t="shared" si="10"/>
        <v>3.1779493899390499</v>
      </c>
      <c r="N67" s="25">
        <v>3.6500000000000012</v>
      </c>
      <c r="O67">
        <f t="shared" si="11"/>
        <v>1.0104084333020096</v>
      </c>
      <c r="P67">
        <f t="shared" si="2"/>
        <v>1.4227064686456181E-4</v>
      </c>
      <c r="Q67">
        <f t="shared" si="12"/>
        <v>1.0104084333020096</v>
      </c>
      <c r="R67" s="12">
        <f t="shared" si="13"/>
        <v>1.0408433302009579</v>
      </c>
      <c r="S67" s="19">
        <f t="shared" si="3"/>
        <v>1.4333418704606076</v>
      </c>
      <c r="T67" s="19">
        <f t="shared" si="4"/>
        <v>1.2619734780504879</v>
      </c>
      <c r="W67" s="20">
        <v>3.6500000000000012</v>
      </c>
      <c r="X67" s="21">
        <v>4.1738999999999997</v>
      </c>
      <c r="Y67" s="25">
        <v>5.4</v>
      </c>
    </row>
    <row r="68" spans="1:25" x14ac:dyDescent="0.3">
      <c r="A68">
        <f t="shared" si="5"/>
        <v>66</v>
      </c>
      <c r="B68" s="9">
        <f>WORKDAY(B67,1,Feriados!$A$2:$A$5000)</f>
        <v>43927</v>
      </c>
      <c r="C68" s="9">
        <f t="shared" si="16"/>
        <v>44562</v>
      </c>
      <c r="D68" s="10">
        <f t="shared" si="16"/>
        <v>5.2725999999999997</v>
      </c>
      <c r="E68" s="11">
        <f>TRUNC(1000/((1+D68/100)^(NETWORKDAYS($B68,C68-1,Feriados!$A$1:$A$936)/252)),6)</f>
        <v>914.74985800000002</v>
      </c>
      <c r="F68">
        <f t="shared" ref="F68:F131" si="17">+E68/E67-1</f>
        <v>2.039213556552788E-4</v>
      </c>
      <c r="G68">
        <f t="shared" si="7"/>
        <v>1.0133417666718645</v>
      </c>
      <c r="H68" s="12">
        <f t="shared" si="8"/>
        <v>1.3341766671864486</v>
      </c>
      <c r="I68" s="24">
        <v>4.21</v>
      </c>
      <c r="J68" s="16">
        <f>TRUNC(1000/((1+I68/100)^(NETWORKDAYS($B68,C68-1,Feriados!$A$1:$A$936)/252)),6)</f>
        <v>930.98532</v>
      </c>
      <c r="K68">
        <f t="shared" ref="K68:K131" si="18">+J68/J67-1</f>
        <v>-4.384697861841147E-4</v>
      </c>
      <c r="L68">
        <f t="shared" si="9"/>
        <v>1.0313270897653113</v>
      </c>
      <c r="M68" s="12">
        <f t="shared" si="10"/>
        <v>3.1327089765311289</v>
      </c>
      <c r="N68" s="25">
        <v>3.6500000000000012</v>
      </c>
      <c r="O68">
        <f t="shared" si="11"/>
        <v>1.0105521847634129</v>
      </c>
      <c r="P68">
        <f t="shared" ref="P68:P131" si="19">+O68/O67-1</f>
        <v>1.4227064686456181E-4</v>
      </c>
      <c r="Q68">
        <f t="shared" si="12"/>
        <v>1.0105521847634129</v>
      </c>
      <c r="R68" s="12">
        <f t="shared" si="13"/>
        <v>1.0552184763412908</v>
      </c>
      <c r="S68" s="19">
        <f t="shared" ref="S68:S131" si="20">+F68/P68</f>
        <v>1.4333340021248864</v>
      </c>
      <c r="T68" s="19">
        <f t="shared" ref="T68:T131" si="21">+H68/R68</f>
        <v>1.2643606012400164</v>
      </c>
      <c r="W68" s="20">
        <v>3.6500000000000012</v>
      </c>
      <c r="X68" s="21">
        <v>4.21</v>
      </c>
      <c r="Y68" s="25">
        <v>5.4</v>
      </c>
    </row>
    <row r="69" spans="1:25" x14ac:dyDescent="0.3">
      <c r="A69">
        <f t="shared" ref="A69:A132" si="22">+A68+1</f>
        <v>67</v>
      </c>
      <c r="B69" s="9">
        <f>WORKDAY(B68,1,Feriados!$A$2:$A$5000)</f>
        <v>43928</v>
      </c>
      <c r="C69" s="9">
        <f t="shared" ref="C69:D84" si="23">+C68</f>
        <v>44562</v>
      </c>
      <c r="D69" s="10">
        <f t="shared" si="23"/>
        <v>5.2725999999999997</v>
      </c>
      <c r="E69" s="11">
        <f>TRUNC(1000/((1+D69/100)^(NETWORKDAYS($B69,C69-1,Feriados!$A$1:$A$936)/252)),6)</f>
        <v>914.93639499999995</v>
      </c>
      <c r="F69">
        <f t="shared" si="17"/>
        <v>2.0392132162538879E-4</v>
      </c>
      <c r="G69">
        <f t="shared" ref="G69:G132" si="24">+(1+F69)*G68</f>
        <v>1.0135484086641824</v>
      </c>
      <c r="H69" s="12">
        <f t="shared" ref="H69:H132" si="25">+(G69-1)*100</f>
        <v>1.3548408664182388</v>
      </c>
      <c r="I69" s="24">
        <v>4.1128</v>
      </c>
      <c r="J69" s="16">
        <f>TRUNC(1000/((1+I69/100)^(NETWORKDAYS($B69,C69-1,Feriados!$A$1:$A$936)/252)),6)</f>
        <v>932.64224300000001</v>
      </c>
      <c r="K69">
        <f t="shared" si="18"/>
        <v>1.779752015853564E-3</v>
      </c>
      <c r="L69">
        <f t="shared" ref="L69:L132" si="26">+(1+K69)*L68</f>
        <v>1.0331625962323254</v>
      </c>
      <c r="M69" s="12">
        <f t="shared" ref="M69:M132" si="27">+(L69-1)*100</f>
        <v>3.3162596232325425</v>
      </c>
      <c r="N69" s="25">
        <v>3.6500000000000012</v>
      </c>
      <c r="O69">
        <f t="shared" ref="O69:O132" si="28">+((N68/100+1)^(1/252))*O68</f>
        <v>1.0106959566764295</v>
      </c>
      <c r="P69">
        <f t="shared" si="19"/>
        <v>1.4227064686456181E-4</v>
      </c>
      <c r="Q69">
        <f t="shared" ref="Q69:Q132" si="29">+(1+P69)*Q68</f>
        <v>1.0106959566764295</v>
      </c>
      <c r="R69" s="12">
        <f t="shared" ref="R69:R132" si="30">+(Q69-1)*100</f>
        <v>1.069595667642953</v>
      </c>
      <c r="S69" s="19">
        <f t="shared" si="20"/>
        <v>1.4333337629336633</v>
      </c>
      <c r="T69" s="19">
        <f t="shared" si="21"/>
        <v>1.2666850730649228</v>
      </c>
      <c r="W69" s="20">
        <v>3.6500000000000012</v>
      </c>
      <c r="X69" s="21">
        <v>4.1128</v>
      </c>
      <c r="Y69" s="25">
        <v>5.4</v>
      </c>
    </row>
    <row r="70" spans="1:25" x14ac:dyDescent="0.3">
      <c r="A70">
        <f t="shared" si="22"/>
        <v>68</v>
      </c>
      <c r="B70" s="9">
        <f>WORKDAY(B69,1,Feriados!$A$2:$A$5000)</f>
        <v>43929</v>
      </c>
      <c r="C70" s="9">
        <f t="shared" si="23"/>
        <v>44562</v>
      </c>
      <c r="D70" s="10">
        <f t="shared" si="23"/>
        <v>5.2725999999999997</v>
      </c>
      <c r="E70" s="11">
        <f>TRUNC(1000/((1+D70/100)^(NETWORKDAYS($B70,C70-1,Feriados!$A$1:$A$936)/252)),6)</f>
        <v>915.12297000000001</v>
      </c>
      <c r="F70">
        <f t="shared" si="17"/>
        <v>2.0392127913981817E-4</v>
      </c>
      <c r="G70">
        <f t="shared" si="24"/>
        <v>1.0137550927521473</v>
      </c>
      <c r="H70" s="12">
        <f t="shared" si="25"/>
        <v>1.3755092752147258</v>
      </c>
      <c r="I70" s="24">
        <v>4.0732999999999997</v>
      </c>
      <c r="J70" s="16">
        <f>TRUNC(1000/((1+I70/100)^(NETWORKDAYS($B70,C70-1,Feriados!$A$1:$A$936)/252)),6)</f>
        <v>933.40263200000004</v>
      </c>
      <c r="K70">
        <f t="shared" si="18"/>
        <v>8.1530619667624649E-4</v>
      </c>
      <c r="L70">
        <f t="shared" si="26"/>
        <v>1.0340049400992077</v>
      </c>
      <c r="M70" s="12">
        <f t="shared" si="27"/>
        <v>3.4004940099207737</v>
      </c>
      <c r="N70" s="25">
        <v>3.6500000000000012</v>
      </c>
      <c r="O70">
        <f t="shared" si="28"/>
        <v>1.0108397490439693</v>
      </c>
      <c r="P70">
        <f t="shared" si="19"/>
        <v>1.4227064686456181E-4</v>
      </c>
      <c r="Q70">
        <f t="shared" si="29"/>
        <v>1.0108397490439693</v>
      </c>
      <c r="R70" s="12">
        <f t="shared" si="30"/>
        <v>1.0839749043969338</v>
      </c>
      <c r="S70" s="19">
        <f t="shared" si="20"/>
        <v>1.4333334643086726</v>
      </c>
      <c r="T70" s="19">
        <f t="shared" si="21"/>
        <v>1.2689493729377308</v>
      </c>
      <c r="W70" s="20">
        <v>3.6500000000000012</v>
      </c>
      <c r="X70" s="21">
        <v>4.0732999999999997</v>
      </c>
      <c r="Y70" s="25">
        <v>5.4</v>
      </c>
    </row>
    <row r="71" spans="1:25" x14ac:dyDescent="0.3">
      <c r="A71">
        <f t="shared" si="22"/>
        <v>69</v>
      </c>
      <c r="B71" s="9">
        <f>WORKDAY(B70,1,Feriados!$A$2:$A$5000)</f>
        <v>43930</v>
      </c>
      <c r="C71" s="9">
        <f t="shared" si="23"/>
        <v>44562</v>
      </c>
      <c r="D71" s="10">
        <f t="shared" si="23"/>
        <v>5.2725999999999997</v>
      </c>
      <c r="E71" s="11">
        <f>TRUNC(1000/((1+D71/100)^(NETWORKDAYS($B71,C71-1,Feriados!$A$1:$A$936)/252)),6)</f>
        <v>915.30958299999998</v>
      </c>
      <c r="F71">
        <f t="shared" si="17"/>
        <v>2.0392122820389602E-4</v>
      </c>
      <c r="G71">
        <f t="shared" si="24"/>
        <v>1.0139618189357593</v>
      </c>
      <c r="H71" s="12">
        <f t="shared" si="25"/>
        <v>1.3961818935759318</v>
      </c>
      <c r="I71" s="24">
        <v>3.9264000000000001</v>
      </c>
      <c r="J71" s="16">
        <f>TRUNC(1000/((1+I71/100)^(NETWORKDAYS($B71,C71-1,Feriados!$A$1:$A$936)/252)),6)</f>
        <v>935.82428500000003</v>
      </c>
      <c r="K71">
        <f t="shared" si="18"/>
        <v>2.5944355811502451E-3</v>
      </c>
      <c r="L71">
        <f t="shared" si="26"/>
        <v>1.0366875993068863</v>
      </c>
      <c r="M71" s="12">
        <f t="shared" si="27"/>
        <v>3.6687599306886254</v>
      </c>
      <c r="N71" s="25">
        <v>3.6500000000000012</v>
      </c>
      <c r="O71">
        <f t="shared" si="28"/>
        <v>1.0109835618689422</v>
      </c>
      <c r="P71">
        <f t="shared" si="19"/>
        <v>1.4227064686456181E-4</v>
      </c>
      <c r="Q71">
        <f t="shared" si="29"/>
        <v>1.0109835618689422</v>
      </c>
      <c r="R71" s="12">
        <f t="shared" si="30"/>
        <v>1.0983561868942227</v>
      </c>
      <c r="S71" s="19">
        <f t="shared" si="20"/>
        <v>1.4333331062873711</v>
      </c>
      <c r="T71" s="19">
        <f t="shared" si="21"/>
        <v>1.2711558511122507</v>
      </c>
      <c r="W71" s="20">
        <v>3.6500000000000012</v>
      </c>
      <c r="X71" s="21">
        <v>3.9264000000000001</v>
      </c>
      <c r="Y71" s="25">
        <v>5.4</v>
      </c>
    </row>
    <row r="72" spans="1:25" x14ac:dyDescent="0.3">
      <c r="A72">
        <f t="shared" si="22"/>
        <v>70</v>
      </c>
      <c r="B72" s="9">
        <f>WORKDAY(B71,1,Feriados!$A$2:$A$5000)</f>
        <v>43934</v>
      </c>
      <c r="C72" s="9">
        <f t="shared" si="23"/>
        <v>44562</v>
      </c>
      <c r="D72" s="10">
        <f t="shared" si="23"/>
        <v>5.2725999999999997</v>
      </c>
      <c r="E72" s="11">
        <f>TRUNC(1000/((1+D72/100)^(NETWORKDAYS($B72,C72-1,Feriados!$A$1:$A$936)/252)),6)</f>
        <v>915.49623499999996</v>
      </c>
      <c r="F72">
        <f t="shared" si="17"/>
        <v>2.0392226134924307E-4</v>
      </c>
      <c r="G72">
        <f t="shared" si="24"/>
        <v>1.0141685883227984</v>
      </c>
      <c r="H72" s="12">
        <f t="shared" si="25"/>
        <v>1.4168588322798437</v>
      </c>
      <c r="I72" s="24">
        <v>3.8157000000000001</v>
      </c>
      <c r="J72" s="16">
        <f>TRUNC(1000/((1+I72/100)^(NETWORKDAYS($B72,C72-1,Feriados!$A$1:$A$936)/252)),6)</f>
        <v>937.68284900000003</v>
      </c>
      <c r="K72">
        <f t="shared" si="18"/>
        <v>1.9860181337354454E-3</v>
      </c>
      <c r="L72">
        <f t="shared" si="26"/>
        <v>1.0387464796781285</v>
      </c>
      <c r="M72" s="12">
        <f t="shared" si="27"/>
        <v>3.8746479678128498</v>
      </c>
      <c r="N72" s="25">
        <v>3.6500000000000012</v>
      </c>
      <c r="O72">
        <f t="shared" si="28"/>
        <v>1.0111273951542588</v>
      </c>
      <c r="P72">
        <f t="shared" si="19"/>
        <v>1.4227064686456181E-4</v>
      </c>
      <c r="Q72">
        <f t="shared" si="29"/>
        <v>1.0111273951542588</v>
      </c>
      <c r="R72" s="12">
        <f t="shared" si="30"/>
        <v>1.1127395154258757</v>
      </c>
      <c r="S72" s="19">
        <f t="shared" si="20"/>
        <v>1.4333403681180426</v>
      </c>
      <c r="T72" s="19">
        <f t="shared" si="21"/>
        <v>1.2733068365398825</v>
      </c>
      <c r="W72" s="20">
        <v>3.6500000000000012</v>
      </c>
      <c r="X72" s="21">
        <v>3.8157000000000001</v>
      </c>
      <c r="Y72" s="25">
        <v>5.4</v>
      </c>
    </row>
    <row r="73" spans="1:25" x14ac:dyDescent="0.3">
      <c r="A73">
        <f t="shared" si="22"/>
        <v>71</v>
      </c>
      <c r="B73" s="9">
        <f>WORKDAY(B72,1,Feriados!$A$2:$A$5000)</f>
        <v>43935</v>
      </c>
      <c r="C73" s="9">
        <f t="shared" si="23"/>
        <v>44562</v>
      </c>
      <c r="D73" s="10">
        <f t="shared" si="23"/>
        <v>5.2725999999999997</v>
      </c>
      <c r="E73" s="11">
        <f>TRUNC(1000/((1+D73/100)^(NETWORKDAYS($B73,C73-1,Feriados!$A$1:$A$936)/252)),6)</f>
        <v>915.68292399999996</v>
      </c>
      <c r="F73">
        <f t="shared" si="17"/>
        <v>2.039211007787145E-4</v>
      </c>
      <c r="G73">
        <f t="shared" si="24"/>
        <v>1.0143753986977044</v>
      </c>
      <c r="H73" s="12">
        <f t="shared" si="25"/>
        <v>1.4375398697704433</v>
      </c>
      <c r="I73" s="24">
        <v>3.7549999999999999</v>
      </c>
      <c r="J73" s="16">
        <f>TRUNC(1000/((1+I73/100)^(NETWORKDAYS($B73,C73-1,Feriados!$A$1:$A$936)/252)),6)</f>
        <v>938.76294800000005</v>
      </c>
      <c r="K73">
        <f t="shared" si="18"/>
        <v>1.1518809383703754E-3</v>
      </c>
      <c r="L73">
        <f t="shared" si="26"/>
        <v>1.0399429919478691</v>
      </c>
      <c r="M73" s="12">
        <f t="shared" si="27"/>
        <v>3.99429919478691</v>
      </c>
      <c r="N73" s="25">
        <v>3.6500000000000012</v>
      </c>
      <c r="O73">
        <f t="shared" si="28"/>
        <v>1.0112712489028299</v>
      </c>
      <c r="P73">
        <f t="shared" si="19"/>
        <v>1.4227064686456181E-4</v>
      </c>
      <c r="Q73">
        <f t="shared" si="29"/>
        <v>1.0112712489028299</v>
      </c>
      <c r="R73" s="12">
        <f t="shared" si="30"/>
        <v>1.1271248902829933</v>
      </c>
      <c r="S73" s="19">
        <f t="shared" si="20"/>
        <v>1.4333322106340207</v>
      </c>
      <c r="T73" s="19">
        <f t="shared" si="21"/>
        <v>1.2754042450517729</v>
      </c>
      <c r="W73" s="20">
        <v>3.6500000000000012</v>
      </c>
      <c r="X73" s="21">
        <v>3.7549999999999999</v>
      </c>
      <c r="Y73" s="25">
        <v>5.4</v>
      </c>
    </row>
    <row r="74" spans="1:25" x14ac:dyDescent="0.3">
      <c r="A74">
        <f t="shared" si="22"/>
        <v>72</v>
      </c>
      <c r="B74" s="9">
        <f>WORKDAY(B73,1,Feriados!$A$2:$A$5000)</f>
        <v>43936</v>
      </c>
      <c r="C74" s="9">
        <f t="shared" si="23"/>
        <v>44562</v>
      </c>
      <c r="D74" s="10">
        <f t="shared" si="23"/>
        <v>5.2725999999999997</v>
      </c>
      <c r="E74" s="11">
        <f>TRUNC(1000/((1+D74/100)^(NETWORKDAYS($B74,C74-1,Feriados!$A$1:$A$936)/252)),6)</f>
        <v>915.86965199999997</v>
      </c>
      <c r="F74">
        <f t="shared" si="17"/>
        <v>2.0392211660369419E-4</v>
      </c>
      <c r="G74">
        <f t="shared" si="24"/>
        <v>1.0145822522760375</v>
      </c>
      <c r="H74" s="12">
        <f t="shared" si="25"/>
        <v>1.4582252276037488</v>
      </c>
      <c r="I74" s="24">
        <v>3.7549999999999999</v>
      </c>
      <c r="J74" s="16">
        <f>TRUNC(1000/((1+I74/100)^(NETWORKDAYS($B74,C74-1,Feriados!$A$1:$A$936)/252)),6)</f>
        <v>938.90027899999995</v>
      </c>
      <c r="K74">
        <f t="shared" si="18"/>
        <v>1.4628932713267595E-4</v>
      </c>
      <c r="L74">
        <f t="shared" si="26"/>
        <v>1.0400951245084176</v>
      </c>
      <c r="M74" s="12">
        <f t="shared" si="27"/>
        <v>4.0095124508417568</v>
      </c>
      <c r="N74" s="25">
        <v>3.6500000000000012</v>
      </c>
      <c r="O74">
        <f t="shared" si="28"/>
        <v>1.011415123117567</v>
      </c>
      <c r="P74">
        <f t="shared" si="19"/>
        <v>1.4227064686456181E-4</v>
      </c>
      <c r="Q74">
        <f t="shared" si="29"/>
        <v>1.011415123117567</v>
      </c>
      <c r="R74" s="12">
        <f t="shared" si="30"/>
        <v>1.1415123117566983</v>
      </c>
      <c r="S74" s="19">
        <f t="shared" si="20"/>
        <v>1.4333393507223109</v>
      </c>
      <c r="T74" s="19">
        <f t="shared" si="21"/>
        <v>1.27745028466636</v>
      </c>
      <c r="W74" s="20">
        <v>3.6500000000000012</v>
      </c>
      <c r="X74" s="21">
        <v>3.7549999999999999</v>
      </c>
      <c r="Y74" s="25">
        <v>5.4</v>
      </c>
    </row>
    <row r="75" spans="1:25" x14ac:dyDescent="0.3">
      <c r="A75">
        <f t="shared" si="22"/>
        <v>73</v>
      </c>
      <c r="B75" s="9">
        <f>WORKDAY(B74,1,Feriados!$A$2:$A$5000)</f>
        <v>43937</v>
      </c>
      <c r="C75" s="9">
        <f t="shared" si="23"/>
        <v>44562</v>
      </c>
      <c r="D75" s="10">
        <f t="shared" si="23"/>
        <v>5.2725999999999997</v>
      </c>
      <c r="E75" s="11">
        <f>TRUNC(1000/((1+D75/100)^(NETWORKDAYS($B75,C75-1,Feriados!$A$1:$A$936)/252)),6)</f>
        <v>916.05641700000001</v>
      </c>
      <c r="F75">
        <f t="shared" si="17"/>
        <v>2.0392093961429936E-4</v>
      </c>
      <c r="G75">
        <f t="shared" si="24"/>
        <v>1.0147891468422376</v>
      </c>
      <c r="H75" s="12">
        <f t="shared" si="25"/>
        <v>1.4789146842237644</v>
      </c>
      <c r="I75" s="24">
        <v>3.7309000000000001</v>
      </c>
      <c r="J75" s="16">
        <f>TRUNC(1000/((1+I75/100)^(NETWORKDAYS($B75,C75-1,Feriados!$A$1:$A$936)/252)),6)</f>
        <v>939.40993200000003</v>
      </c>
      <c r="K75">
        <f t="shared" si="18"/>
        <v>5.4281909527476024E-4</v>
      </c>
      <c r="L75">
        <f t="shared" si="26"/>
        <v>1.040659708002903</v>
      </c>
      <c r="M75" s="12">
        <f t="shared" si="27"/>
        <v>4.0659708002902972</v>
      </c>
      <c r="N75" s="25">
        <v>3.6500000000000012</v>
      </c>
      <c r="O75">
        <f t="shared" si="28"/>
        <v>1.0115590178013816</v>
      </c>
      <c r="P75">
        <f t="shared" si="19"/>
        <v>1.4227064686456181E-4</v>
      </c>
      <c r="Q75">
        <f t="shared" si="29"/>
        <v>1.0115590178013816</v>
      </c>
      <c r="R75" s="12">
        <f t="shared" si="30"/>
        <v>1.1559017801381577</v>
      </c>
      <c r="S75" s="19">
        <f t="shared" si="20"/>
        <v>1.4333310778324295</v>
      </c>
      <c r="T75" s="19">
        <f t="shared" si="21"/>
        <v>1.279446670673869</v>
      </c>
      <c r="W75" s="20">
        <v>3.6500000000000012</v>
      </c>
      <c r="X75" s="21">
        <v>3.7309000000000001</v>
      </c>
      <c r="Y75" s="25">
        <v>5.4</v>
      </c>
    </row>
    <row r="76" spans="1:25" x14ac:dyDescent="0.3">
      <c r="A76">
        <f t="shared" si="22"/>
        <v>74</v>
      </c>
      <c r="B76" s="9">
        <f>WORKDAY(B75,1,Feriados!$A$2:$A$5000)</f>
        <v>43938</v>
      </c>
      <c r="C76" s="9">
        <f t="shared" si="23"/>
        <v>44562</v>
      </c>
      <c r="D76" s="10">
        <f t="shared" si="23"/>
        <v>5.2725999999999997</v>
      </c>
      <c r="E76" s="11">
        <f>TRUNC(1000/((1+D76/100)^(NETWORKDAYS($B76,C76-1,Feriados!$A$1:$A$936)/252)),6)</f>
        <v>916.24322099999995</v>
      </c>
      <c r="F76">
        <f t="shared" si="17"/>
        <v>2.0392193813978388E-4</v>
      </c>
      <c r="G76">
        <f t="shared" si="24"/>
        <v>1.0149960846118649</v>
      </c>
      <c r="H76" s="12">
        <f t="shared" si="25"/>
        <v>1.4996084611864857</v>
      </c>
      <c r="I76" s="24">
        <v>3.7</v>
      </c>
      <c r="J76" s="16">
        <f>TRUNC(1000/((1+I76/100)^(NETWORKDAYS($B76,C76-1,Feriados!$A$1:$A$936)/252)),6)</f>
        <v>940.02314200000001</v>
      </c>
      <c r="K76">
        <f t="shared" si="18"/>
        <v>6.5276082263099333E-4</v>
      </c>
      <c r="L76">
        <f t="shared" si="26"/>
        <v>1.041339009889978</v>
      </c>
      <c r="M76" s="12">
        <f t="shared" si="27"/>
        <v>4.1339009889977962</v>
      </c>
      <c r="N76" s="25">
        <v>3.6500000000000012</v>
      </c>
      <c r="O76">
        <f t="shared" si="28"/>
        <v>1.0117029329571858</v>
      </c>
      <c r="P76">
        <f t="shared" si="19"/>
        <v>1.4227064686456181E-4</v>
      </c>
      <c r="Q76">
        <f t="shared" si="29"/>
        <v>1.0117029329571858</v>
      </c>
      <c r="R76" s="12">
        <f t="shared" si="30"/>
        <v>1.170293295718583</v>
      </c>
      <c r="S76" s="19">
        <f t="shared" si="20"/>
        <v>1.4333380963250457</v>
      </c>
      <c r="T76" s="19">
        <f t="shared" si="21"/>
        <v>1.2813954131606784</v>
      </c>
      <c r="W76" s="20">
        <v>3.6500000000000012</v>
      </c>
      <c r="X76" s="21">
        <v>3.7</v>
      </c>
      <c r="Y76" s="25">
        <v>5.4</v>
      </c>
    </row>
    <row r="77" spans="1:25" x14ac:dyDescent="0.3">
      <c r="A77">
        <f t="shared" si="22"/>
        <v>75</v>
      </c>
      <c r="B77" s="9">
        <f>WORKDAY(B76,1,Feriados!$A$2:$A$5000)</f>
        <v>43941</v>
      </c>
      <c r="C77" s="9">
        <f t="shared" si="23"/>
        <v>44562</v>
      </c>
      <c r="D77" s="10">
        <f t="shared" si="23"/>
        <v>5.2725999999999997</v>
      </c>
      <c r="E77" s="11">
        <f>TRUNC(1000/((1+D77/100)^(NETWORKDAYS($B77,C77-1,Feriados!$A$1:$A$936)/252)),6)</f>
        <v>916.43006300000002</v>
      </c>
      <c r="F77">
        <f t="shared" si="17"/>
        <v>2.0392183616491089E-4</v>
      </c>
      <c r="G77">
        <f t="shared" si="24"/>
        <v>1.015203064477139</v>
      </c>
      <c r="H77" s="12">
        <f t="shared" si="25"/>
        <v>1.5203064477139039</v>
      </c>
      <c r="I77" s="24">
        <v>3.4304999999999999</v>
      </c>
      <c r="J77" s="16">
        <f>TRUNC(1000/((1+I77/100)^(NETWORKDAYS($B77,C77-1,Feriados!$A$1:$A$936)/252)),6)</f>
        <v>944.32304999999997</v>
      </c>
      <c r="K77">
        <f t="shared" si="18"/>
        <v>4.5742575984368816E-3</v>
      </c>
      <c r="L77">
        <f t="shared" si="26"/>
        <v>1.046102362768516</v>
      </c>
      <c r="M77" s="12">
        <f t="shared" si="27"/>
        <v>4.6102362768515981</v>
      </c>
      <c r="N77" s="25">
        <v>3.6500000000000012</v>
      </c>
      <c r="O77">
        <f t="shared" si="28"/>
        <v>1.0118468685878925</v>
      </c>
      <c r="P77">
        <f t="shared" si="19"/>
        <v>1.4227064686456181E-4</v>
      </c>
      <c r="Q77">
        <f t="shared" si="29"/>
        <v>1.0118468685878925</v>
      </c>
      <c r="R77" s="12">
        <f t="shared" si="30"/>
        <v>1.1846868587892523</v>
      </c>
      <c r="S77" s="19">
        <f t="shared" si="20"/>
        <v>1.4333373795582689</v>
      </c>
      <c r="T77" s="19">
        <f t="shared" si="21"/>
        <v>1.2832981445136094</v>
      </c>
      <c r="W77" s="20">
        <v>3.6500000000000012</v>
      </c>
      <c r="X77" s="21">
        <v>3.4304999999999999</v>
      </c>
      <c r="Y77" s="25">
        <v>5.4</v>
      </c>
    </row>
    <row r="78" spans="1:25" x14ac:dyDescent="0.3">
      <c r="A78">
        <f t="shared" si="22"/>
        <v>76</v>
      </c>
      <c r="B78" s="9">
        <f>WORKDAY(B77,1,Feriados!$A$2:$A$5000)</f>
        <v>43943</v>
      </c>
      <c r="C78" s="9">
        <f t="shared" si="23"/>
        <v>44562</v>
      </c>
      <c r="D78" s="10">
        <f t="shared" si="23"/>
        <v>5.2725999999999997</v>
      </c>
      <c r="E78" s="11">
        <f>TRUNC(1000/((1+D78/100)^(NETWORKDAYS($B78,C78-1,Feriados!$A$1:$A$936)/252)),6)</f>
        <v>916.61694199999999</v>
      </c>
      <c r="F78">
        <f t="shared" si="17"/>
        <v>2.0392063458518628E-4</v>
      </c>
      <c r="G78">
        <f t="shared" si="24"/>
        <v>1.0154100853302801</v>
      </c>
      <c r="H78" s="12">
        <f t="shared" si="25"/>
        <v>1.5410085330280099</v>
      </c>
      <c r="I78" s="24">
        <v>3.2509000000000001</v>
      </c>
      <c r="J78" s="16">
        <f>TRUNC(1000/((1+I78/100)^(NETWORKDAYS($B78,C78-1,Feriados!$A$1:$A$936)/252)),6)</f>
        <v>947.23481000000004</v>
      </c>
      <c r="K78">
        <f t="shared" si="18"/>
        <v>3.0834363303957613E-3</v>
      </c>
      <c r="L78">
        <f t="shared" si="26"/>
        <v>1.0493279527991892</v>
      </c>
      <c r="M78" s="12">
        <f t="shared" si="27"/>
        <v>4.9327952799189223</v>
      </c>
      <c r="N78" s="25">
        <v>3.6500000000000012</v>
      </c>
      <c r="O78">
        <f t="shared" si="28"/>
        <v>1.0119908246964144</v>
      </c>
      <c r="P78">
        <f t="shared" si="19"/>
        <v>1.4227064686456181E-4</v>
      </c>
      <c r="Q78">
        <f t="shared" si="29"/>
        <v>1.0119908246964144</v>
      </c>
      <c r="R78" s="12">
        <f t="shared" si="30"/>
        <v>1.1990824696414437</v>
      </c>
      <c r="S78" s="19">
        <f t="shared" si="20"/>
        <v>1.4333289338264819</v>
      </c>
      <c r="T78" s="19">
        <f t="shared" si="21"/>
        <v>1.285156419215111</v>
      </c>
      <c r="W78" s="20">
        <v>3.6500000000000012</v>
      </c>
      <c r="X78" s="21">
        <v>3.2509000000000001</v>
      </c>
      <c r="Y78" s="25">
        <v>5.4</v>
      </c>
    </row>
    <row r="79" spans="1:25" x14ac:dyDescent="0.3">
      <c r="A79">
        <f t="shared" si="22"/>
        <v>77</v>
      </c>
      <c r="B79" s="9">
        <f>WORKDAY(B78,1,Feriados!$A$2:$A$5000)</f>
        <v>43944</v>
      </c>
      <c r="C79" s="9">
        <f t="shared" si="23"/>
        <v>44562</v>
      </c>
      <c r="D79" s="10">
        <f t="shared" si="23"/>
        <v>5.2725999999999997</v>
      </c>
      <c r="E79" s="11">
        <f>TRUNC(1000/((1+D79/100)^(NETWORKDAYS($B79,C79-1,Feriados!$A$1:$A$936)/252)),6)</f>
        <v>916.80385999999999</v>
      </c>
      <c r="F79">
        <f t="shared" si="17"/>
        <v>2.0392160720072994E-4</v>
      </c>
      <c r="G79">
        <f t="shared" si="24"/>
        <v>1.0156171493868484</v>
      </c>
      <c r="H79" s="12">
        <f t="shared" si="25"/>
        <v>1.5617149386848439</v>
      </c>
      <c r="I79" s="24">
        <v>3.4405000000000001</v>
      </c>
      <c r="J79" s="16">
        <f>TRUNC(1000/((1+I79/100)^(NETWORKDAYS($B79,C79-1,Feriados!$A$1:$A$936)/252)),6)</f>
        <v>944.421513</v>
      </c>
      <c r="K79">
        <f t="shared" si="18"/>
        <v>-2.9700101498593146E-3</v>
      </c>
      <c r="L79">
        <f t="shared" si="26"/>
        <v>1.0462114381288445</v>
      </c>
      <c r="M79" s="12">
        <f t="shared" si="27"/>
        <v>4.621143812884454</v>
      </c>
      <c r="N79" s="25">
        <v>3.6500000000000012</v>
      </c>
      <c r="O79">
        <f t="shared" si="28"/>
        <v>1.012134801285665</v>
      </c>
      <c r="P79">
        <f t="shared" si="19"/>
        <v>1.4227064686456181E-4</v>
      </c>
      <c r="Q79">
        <f t="shared" si="29"/>
        <v>1.012134801285665</v>
      </c>
      <c r="R79" s="12">
        <f t="shared" si="30"/>
        <v>1.213480128566502</v>
      </c>
      <c r="S79" s="19">
        <f t="shared" si="20"/>
        <v>1.4333357702018346</v>
      </c>
      <c r="T79" s="19">
        <f t="shared" si="21"/>
        <v>1.2869719923058944</v>
      </c>
      <c r="W79" s="20">
        <v>3.6500000000000012</v>
      </c>
      <c r="X79" s="21">
        <v>3.4405000000000001</v>
      </c>
      <c r="Y79" s="25">
        <v>5.4</v>
      </c>
    </row>
    <row r="80" spans="1:25" x14ac:dyDescent="0.3">
      <c r="A80">
        <f t="shared" si="22"/>
        <v>78</v>
      </c>
      <c r="B80" s="9">
        <f>WORKDAY(B79,1,Feriados!$A$2:$A$5000)</f>
        <v>43945</v>
      </c>
      <c r="C80" s="9">
        <f t="shared" si="23"/>
        <v>44562</v>
      </c>
      <c r="D80" s="10">
        <f t="shared" si="23"/>
        <v>5.2725999999999997</v>
      </c>
      <c r="E80" s="11">
        <f>TRUNC(1000/((1+D80/100)^(NETWORKDAYS($B80,C80-1,Feriados!$A$1:$A$936)/252)),6)</f>
        <v>916.990816</v>
      </c>
      <c r="F80">
        <f t="shared" si="17"/>
        <v>2.0392147999892529E-4</v>
      </c>
      <c r="G80">
        <f t="shared" si="24"/>
        <v>1.0158242555390637</v>
      </c>
      <c r="H80" s="12">
        <f t="shared" si="25"/>
        <v>1.5824255539063747</v>
      </c>
      <c r="I80" s="24">
        <v>4.1784999999999997</v>
      </c>
      <c r="J80" s="16">
        <f>TRUNC(1000/((1+I80/100)^(NETWORKDAYS($B80,C80-1,Feriados!$A$1:$A$936)/252)),6)</f>
        <v>933.29103299999997</v>
      </c>
      <c r="K80">
        <f t="shared" si="18"/>
        <v>-1.1785500273753358E-2</v>
      </c>
      <c r="L80">
        <f t="shared" si="26"/>
        <v>1.033881312938373</v>
      </c>
      <c r="M80" s="12">
        <f t="shared" si="27"/>
        <v>3.3881312938373043</v>
      </c>
      <c r="N80" s="25">
        <v>3.6500000000000012</v>
      </c>
      <c r="O80">
        <f t="shared" si="28"/>
        <v>1.0122787983585582</v>
      </c>
      <c r="P80">
        <f t="shared" si="19"/>
        <v>1.4227064686456181E-4</v>
      </c>
      <c r="Q80">
        <f t="shared" si="29"/>
        <v>1.0122787983585582</v>
      </c>
      <c r="R80" s="12">
        <f t="shared" si="30"/>
        <v>1.2278798358558163</v>
      </c>
      <c r="S80" s="19">
        <f t="shared" si="20"/>
        <v>1.4333348761185685</v>
      </c>
      <c r="T80" s="19">
        <f t="shared" si="21"/>
        <v>1.2887462662854503</v>
      </c>
      <c r="W80" s="20">
        <v>3.6500000000000012</v>
      </c>
      <c r="X80" s="21">
        <v>4.1784999999999997</v>
      </c>
      <c r="Y80" s="25">
        <v>5.4</v>
      </c>
    </row>
    <row r="81" spans="1:25" x14ac:dyDescent="0.3">
      <c r="A81">
        <f t="shared" si="22"/>
        <v>79</v>
      </c>
      <c r="B81" s="9">
        <f>WORKDAY(B80,1,Feriados!$A$2:$A$5000)</f>
        <v>43948</v>
      </c>
      <c r="C81" s="9">
        <f t="shared" si="23"/>
        <v>44562</v>
      </c>
      <c r="D81" s="10">
        <f t="shared" si="23"/>
        <v>5.2725999999999997</v>
      </c>
      <c r="E81" s="11">
        <f>TRUNC(1000/((1+D81/100)^(NETWORKDAYS($B81,C81-1,Feriados!$A$1:$A$936)/252)),6)</f>
        <v>917.17781100000002</v>
      </c>
      <c r="F81">
        <f t="shared" si="17"/>
        <v>2.0392243492217688E-4</v>
      </c>
      <c r="G81">
        <f t="shared" si="24"/>
        <v>1.0160314048947063</v>
      </c>
      <c r="H81" s="12">
        <f t="shared" si="25"/>
        <v>1.6031404894706336</v>
      </c>
      <c r="I81" s="24">
        <v>4.2999000000000001</v>
      </c>
      <c r="J81" s="16">
        <f>TRUNC(1000/((1+I81/100)^(NETWORKDAYS($B81,C81-1,Feriados!$A$1:$A$936)/252)),6)</f>
        <v>931.61532899999997</v>
      </c>
      <c r="K81">
        <f t="shared" si="18"/>
        <v>-1.7954785171497845E-3</v>
      </c>
      <c r="L81">
        <f t="shared" si="26"/>
        <v>1.0320250012517096</v>
      </c>
      <c r="M81" s="12">
        <f t="shared" si="27"/>
        <v>3.2025001251709595</v>
      </c>
      <c r="N81" s="25">
        <v>3.6500000000000012</v>
      </c>
      <c r="O81">
        <f t="shared" si="28"/>
        <v>1.012422815918008</v>
      </c>
      <c r="P81">
        <f t="shared" si="19"/>
        <v>1.4227064686456181E-4</v>
      </c>
      <c r="Q81">
        <f t="shared" si="29"/>
        <v>1.012422815918008</v>
      </c>
      <c r="R81" s="12">
        <f t="shared" si="30"/>
        <v>1.2422815918007979</v>
      </c>
      <c r="S81" s="19">
        <f t="shared" si="20"/>
        <v>1.4333415881373341</v>
      </c>
      <c r="T81" s="19">
        <f t="shared" si="21"/>
        <v>1.2904807573834678</v>
      </c>
      <c r="W81" s="20">
        <v>3.6500000000000012</v>
      </c>
      <c r="X81" s="21">
        <v>4.2999000000000001</v>
      </c>
      <c r="Y81" s="25">
        <v>5.4</v>
      </c>
    </row>
    <row r="82" spans="1:25" x14ac:dyDescent="0.3">
      <c r="A82">
        <f t="shared" si="22"/>
        <v>80</v>
      </c>
      <c r="B82" s="9">
        <f>WORKDAY(B81,1,Feriados!$A$2:$A$5000)</f>
        <v>43949</v>
      </c>
      <c r="C82" s="9">
        <f t="shared" si="23"/>
        <v>44562</v>
      </c>
      <c r="D82" s="10">
        <f t="shared" si="23"/>
        <v>5.2725999999999997</v>
      </c>
      <c r="E82" s="11">
        <f>TRUNC(1000/((1+D82/100)^(NETWORKDAYS($B82,C82-1,Feriados!$A$1:$A$936)/252)),6)</f>
        <v>917.36484299999995</v>
      </c>
      <c r="F82">
        <f t="shared" si="17"/>
        <v>2.0392120018253301E-4</v>
      </c>
      <c r="G82">
        <f t="shared" si="24"/>
        <v>1.0162385952382156</v>
      </c>
      <c r="H82" s="12">
        <f t="shared" si="25"/>
        <v>1.6238595238215581</v>
      </c>
      <c r="I82" s="24">
        <v>3.8073000000000001</v>
      </c>
      <c r="J82" s="16">
        <f>TRUNC(1000/((1+I82/100)^(NETWORKDAYS($B82,C82-1,Feriados!$A$1:$A$936)/252)),6)</f>
        <v>939.20483200000001</v>
      </c>
      <c r="K82">
        <f t="shared" si="18"/>
        <v>8.1466059689536685E-3</v>
      </c>
      <c r="L82">
        <f t="shared" si="26"/>
        <v>1.0404325022870162</v>
      </c>
      <c r="M82" s="12">
        <f t="shared" si="27"/>
        <v>4.0432502287016225</v>
      </c>
      <c r="N82" s="25">
        <v>3.6500000000000012</v>
      </c>
      <c r="O82">
        <f t="shared" si="28"/>
        <v>1.012566853966929</v>
      </c>
      <c r="P82">
        <f t="shared" si="19"/>
        <v>1.4227064686456181E-4</v>
      </c>
      <c r="Q82">
        <f t="shared" si="29"/>
        <v>1.012566853966929</v>
      </c>
      <c r="R82" s="12">
        <f t="shared" si="30"/>
        <v>1.2566853966929026</v>
      </c>
      <c r="S82" s="19">
        <f t="shared" si="20"/>
        <v>1.433332909329224</v>
      </c>
      <c r="T82" s="19">
        <f t="shared" si="21"/>
        <v>1.2921766482644839</v>
      </c>
      <c r="W82" s="20">
        <v>3.6500000000000012</v>
      </c>
      <c r="X82" s="21">
        <v>3.8073000000000001</v>
      </c>
      <c r="Y82" s="25">
        <v>5.4</v>
      </c>
    </row>
    <row r="83" spans="1:25" x14ac:dyDescent="0.3">
      <c r="A83">
        <f t="shared" si="22"/>
        <v>81</v>
      </c>
      <c r="B83" s="9">
        <f>WORKDAY(B82,1,Feriados!$A$2:$A$5000)</f>
        <v>43950</v>
      </c>
      <c r="C83" s="9">
        <f t="shared" si="23"/>
        <v>44562</v>
      </c>
      <c r="D83" s="10">
        <f t="shared" si="23"/>
        <v>5.2725999999999997</v>
      </c>
      <c r="E83" s="11">
        <f>TRUNC(1000/((1+D83/100)^(NETWORKDAYS($B83,C83-1,Feriados!$A$1:$A$936)/252)),6)</f>
        <v>917.55191300000001</v>
      </c>
      <c r="F83">
        <f t="shared" si="17"/>
        <v>2.0392104780064813E-4</v>
      </c>
      <c r="G83">
        <f t="shared" si="24"/>
        <v>1.016445827677372</v>
      </c>
      <c r="H83" s="12">
        <f t="shared" si="25"/>
        <v>1.6445827677372016</v>
      </c>
      <c r="I83" s="24">
        <v>3.7450000000000001</v>
      </c>
      <c r="J83" s="16">
        <f>TRUNC(1000/((1+I83/100)^(NETWORKDAYS($B83,C83-1,Feriados!$A$1:$A$936)/252)),6)</f>
        <v>940.28891799999997</v>
      </c>
      <c r="K83">
        <f t="shared" si="18"/>
        <v>1.1542593937590162E-3</v>
      </c>
      <c r="L83">
        <f t="shared" si="26"/>
        <v>1.0416334312763531</v>
      </c>
      <c r="M83" s="12">
        <f t="shared" si="27"/>
        <v>4.1633431276353106</v>
      </c>
      <c r="N83" s="25">
        <v>3.6500000000000012</v>
      </c>
      <c r="O83">
        <f t="shared" si="28"/>
        <v>1.0127109125082365</v>
      </c>
      <c r="P83">
        <f t="shared" si="19"/>
        <v>1.4227064686456181E-4</v>
      </c>
      <c r="Q83">
        <f t="shared" si="29"/>
        <v>1.0127109125082365</v>
      </c>
      <c r="R83" s="12">
        <f t="shared" si="30"/>
        <v>1.2710912508236527</v>
      </c>
      <c r="S83" s="19">
        <f t="shared" si="20"/>
        <v>1.4333318382587801</v>
      </c>
      <c r="T83" s="19">
        <f t="shared" si="21"/>
        <v>1.2938353298172185</v>
      </c>
      <c r="W83" s="20">
        <v>3.6500000000000012</v>
      </c>
      <c r="X83" s="21">
        <v>3.7450000000000001</v>
      </c>
      <c r="Y83" s="25">
        <v>5.4</v>
      </c>
    </row>
    <row r="84" spans="1:25" x14ac:dyDescent="0.3">
      <c r="A84">
        <f t="shared" si="22"/>
        <v>82</v>
      </c>
      <c r="B84" s="9">
        <f>WORKDAY(B83,1,Feriados!$A$2:$A$5000)</f>
        <v>43951</v>
      </c>
      <c r="C84" s="9">
        <f t="shared" si="23"/>
        <v>44562</v>
      </c>
      <c r="D84" s="10">
        <f t="shared" si="23"/>
        <v>5.2725999999999997</v>
      </c>
      <c r="E84" s="11">
        <f>TRUNC(1000/((1+D84/100)^(NETWORKDAYS($B84,C84-1,Feriados!$A$1:$A$936)/252)),6)</f>
        <v>917.73902199999998</v>
      </c>
      <c r="F84">
        <f t="shared" si="17"/>
        <v>2.0392197689189651E-4</v>
      </c>
      <c r="G84">
        <f t="shared" si="24"/>
        <v>1.0166531033199555</v>
      </c>
      <c r="H84" s="12">
        <f t="shared" si="25"/>
        <v>1.6653103319955509</v>
      </c>
      <c r="I84" s="24">
        <v>3.66</v>
      </c>
      <c r="J84" s="16">
        <f>TRUNC(1000/((1+I84/100)^(NETWORKDAYS($B84,C84-1,Feriados!$A$1:$A$936)/252)),6)</f>
        <v>941.71475799999996</v>
      </c>
      <c r="K84">
        <f t="shared" si="18"/>
        <v>1.5163849883850222E-3</v>
      </c>
      <c r="L84">
        <f t="shared" si="26"/>
        <v>1.0432129485749406</v>
      </c>
      <c r="M84" s="12">
        <f t="shared" si="27"/>
        <v>4.3212948574940624</v>
      </c>
      <c r="N84" s="25">
        <v>3.6500000000000012</v>
      </c>
      <c r="O84">
        <f t="shared" si="28"/>
        <v>1.0128549915448459</v>
      </c>
      <c r="P84">
        <f t="shared" si="19"/>
        <v>1.4227064686456181E-4</v>
      </c>
      <c r="Q84">
        <f t="shared" si="29"/>
        <v>1.0128549915448459</v>
      </c>
      <c r="R84" s="12">
        <f t="shared" si="30"/>
        <v>1.2854991544845928</v>
      </c>
      <c r="S84" s="19">
        <f t="shared" si="20"/>
        <v>1.4333383687080952</v>
      </c>
      <c r="T84" s="19">
        <f t="shared" si="21"/>
        <v>1.295458130941548</v>
      </c>
      <c r="W84" s="20">
        <v>3.6500000000000012</v>
      </c>
      <c r="X84" s="21">
        <v>3.66</v>
      </c>
      <c r="Y84" s="25">
        <v>5.4</v>
      </c>
    </row>
    <row r="85" spans="1:25" x14ac:dyDescent="0.3">
      <c r="A85">
        <f t="shared" si="22"/>
        <v>83</v>
      </c>
      <c r="B85" s="9">
        <f>WORKDAY(B84,1,Feriados!$A$2:$A$5000)</f>
        <v>43955</v>
      </c>
      <c r="C85" s="9">
        <f t="shared" ref="C85:D100" si="31">+C84</f>
        <v>44562</v>
      </c>
      <c r="D85" s="10">
        <f t="shared" si="31"/>
        <v>5.2725999999999997</v>
      </c>
      <c r="E85" s="11">
        <f>TRUNC(1000/((1+D85/100)^(NETWORKDAYS($B85,C85-1,Feriados!$A$1:$A$936)/252)),6)</f>
        <v>917.92616899999996</v>
      </c>
      <c r="F85">
        <f t="shared" si="17"/>
        <v>2.0392180730444132E-4</v>
      </c>
      <c r="G85">
        <f t="shared" si="24"/>
        <v>1.0168604210581862</v>
      </c>
      <c r="H85" s="12">
        <f t="shared" si="25"/>
        <v>1.6860421058186192</v>
      </c>
      <c r="I85" s="24">
        <v>3.72</v>
      </c>
      <c r="J85" s="16">
        <f>TRUNC(1000/((1+I85/100)^(NETWORKDAYS($B85,C85-1,Feriados!$A$1:$A$936)/252)),6)</f>
        <v>940.94120299999997</v>
      </c>
      <c r="K85">
        <f t="shared" si="18"/>
        <v>-8.2143238536780405E-4</v>
      </c>
      <c r="L85">
        <f t="shared" si="26"/>
        <v>1.0423560196741462</v>
      </c>
      <c r="M85" s="12">
        <f t="shared" si="27"/>
        <v>4.235601967414615</v>
      </c>
      <c r="N85" s="25">
        <v>3.6500000000000012</v>
      </c>
      <c r="O85">
        <f t="shared" si="28"/>
        <v>1.0129990910796731</v>
      </c>
      <c r="P85">
        <f t="shared" si="19"/>
        <v>1.4227064686456181E-4</v>
      </c>
      <c r="Q85">
        <f t="shared" si="29"/>
        <v>1.0129990910796731</v>
      </c>
      <c r="R85" s="12">
        <f t="shared" si="30"/>
        <v>1.299909107967312</v>
      </c>
      <c r="S85" s="19">
        <f t="shared" si="20"/>
        <v>1.4333371767021619</v>
      </c>
      <c r="T85" s="19">
        <f t="shared" si="21"/>
        <v>1.2970461515229395</v>
      </c>
      <c r="W85" s="20">
        <v>3.6500000000000012</v>
      </c>
      <c r="X85" s="21">
        <v>3.72</v>
      </c>
      <c r="Y85" s="25">
        <v>5.4</v>
      </c>
    </row>
    <row r="86" spans="1:25" x14ac:dyDescent="0.3">
      <c r="A86">
        <f t="shared" si="22"/>
        <v>84</v>
      </c>
      <c r="B86" s="9">
        <f>WORKDAY(B85,1,Feriados!$A$2:$A$5000)</f>
        <v>43956</v>
      </c>
      <c r="C86" s="9">
        <f t="shared" si="31"/>
        <v>44562</v>
      </c>
      <c r="D86" s="10">
        <f t="shared" si="31"/>
        <v>5.2725999999999997</v>
      </c>
      <c r="E86" s="11">
        <f>TRUNC(1000/((1+D86/100)^(NETWORKDAYS($B86,C86-1,Feriados!$A$1:$A$936)/252)),6)</f>
        <v>918.11335399999996</v>
      </c>
      <c r="F86">
        <f t="shared" si="17"/>
        <v>2.0392162934412816E-4</v>
      </c>
      <c r="G86">
        <f t="shared" si="24"/>
        <v>1.0170677808920638</v>
      </c>
      <c r="H86" s="12">
        <f t="shared" si="25"/>
        <v>1.7067780892063844</v>
      </c>
      <c r="I86" s="24">
        <v>3.59</v>
      </c>
      <c r="J86" s="16">
        <f>TRUNC(1000/((1+I86/100)^(NETWORKDAYS($B86,C86-1,Feriados!$A$1:$A$936)/252)),6)</f>
        <v>943.04205999999999</v>
      </c>
      <c r="K86">
        <f t="shared" si="18"/>
        <v>2.232718679235024E-3</v>
      </c>
      <c r="L86">
        <f t="shared" si="26"/>
        <v>1.0446833074296857</v>
      </c>
      <c r="M86" s="12">
        <f t="shared" si="27"/>
        <v>4.4683307429685737</v>
      </c>
      <c r="N86" s="25">
        <v>3.6500000000000012</v>
      </c>
      <c r="O86">
        <f t="shared" si="28"/>
        <v>1.0131432111156342</v>
      </c>
      <c r="P86">
        <f t="shared" si="19"/>
        <v>1.4227064686456181E-4</v>
      </c>
      <c r="Q86">
        <f t="shared" si="29"/>
        <v>1.0131432111156342</v>
      </c>
      <c r="R86" s="12">
        <f t="shared" si="30"/>
        <v>1.3143211115634212</v>
      </c>
      <c r="S86" s="19">
        <f t="shared" si="20"/>
        <v>1.4333359258446092</v>
      </c>
      <c r="T86" s="19">
        <f t="shared" si="21"/>
        <v>1.2986005278239232</v>
      </c>
      <c r="W86" s="20">
        <v>3.6500000000000012</v>
      </c>
      <c r="X86" s="21">
        <v>3.59</v>
      </c>
      <c r="Y86" s="25">
        <v>5.4</v>
      </c>
    </row>
    <row r="87" spans="1:25" x14ac:dyDescent="0.3">
      <c r="A87">
        <f t="shared" si="22"/>
        <v>85</v>
      </c>
      <c r="B87" s="9">
        <f>WORKDAY(B86,1,Feriados!$A$2:$A$5000)</f>
        <v>43957</v>
      </c>
      <c r="C87" s="9">
        <f t="shared" si="31"/>
        <v>44562</v>
      </c>
      <c r="D87" s="10">
        <f t="shared" si="31"/>
        <v>5.2725999999999997</v>
      </c>
      <c r="E87" s="11">
        <f>TRUNC(1000/((1+D87/100)^(NETWORKDAYS($B87,C87-1,Feriados!$A$1:$A$936)/252)),6)</f>
        <v>918.30057699999998</v>
      </c>
      <c r="F87">
        <f t="shared" si="17"/>
        <v>2.0392144301606407E-4</v>
      </c>
      <c r="G87">
        <f t="shared" si="24"/>
        <v>1.0172751828215885</v>
      </c>
      <c r="H87" s="12">
        <f t="shared" si="25"/>
        <v>1.7275182821588464</v>
      </c>
      <c r="I87" s="24">
        <v>3.5888</v>
      </c>
      <c r="J87" s="16">
        <f>TRUNC(1000/((1+I87/100)^(NETWORKDAYS($B87,C87-1,Feriados!$A$1:$A$936)/252)),6)</f>
        <v>943.192184</v>
      </c>
      <c r="K87">
        <f t="shared" si="18"/>
        <v>1.5919120298835132E-4</v>
      </c>
      <c r="L87">
        <f t="shared" si="26"/>
        <v>1.0448496118221373</v>
      </c>
      <c r="M87" s="12">
        <f t="shared" si="27"/>
        <v>4.4849611822137314</v>
      </c>
      <c r="N87" s="25">
        <v>3.6500000000000012</v>
      </c>
      <c r="O87">
        <f t="shared" si="28"/>
        <v>1.013287351655646</v>
      </c>
      <c r="P87">
        <f t="shared" si="19"/>
        <v>1.4227064686456181E-4</v>
      </c>
      <c r="Q87">
        <f t="shared" si="29"/>
        <v>1.013287351655646</v>
      </c>
      <c r="R87" s="12">
        <f t="shared" si="30"/>
        <v>1.3287351655645985</v>
      </c>
      <c r="S87" s="19">
        <f t="shared" si="20"/>
        <v>1.4333346161713338</v>
      </c>
      <c r="T87" s="19">
        <f t="shared" si="21"/>
        <v>1.3001223471230998</v>
      </c>
      <c r="W87" s="20">
        <v>3.6500000000000012</v>
      </c>
      <c r="X87" s="21">
        <v>3.5888</v>
      </c>
      <c r="Y87" s="25">
        <v>5.9</v>
      </c>
    </row>
    <row r="88" spans="1:25" x14ac:dyDescent="0.3">
      <c r="A88">
        <f t="shared" si="22"/>
        <v>86</v>
      </c>
      <c r="B88" s="9">
        <f>WORKDAY(B87,1,Feriados!$A$2:$A$5000)</f>
        <v>43958</v>
      </c>
      <c r="C88" s="9">
        <f t="shared" si="31"/>
        <v>44562</v>
      </c>
      <c r="D88" s="10">
        <f t="shared" si="31"/>
        <v>5.2725999999999997</v>
      </c>
      <c r="E88" s="11">
        <f>TRUNC(1000/((1+D88/100)^(NETWORKDAYS($B88,C88-1,Feriados!$A$1:$A$936)/252)),6)</f>
        <v>918.48783800000001</v>
      </c>
      <c r="F88">
        <f t="shared" si="17"/>
        <v>2.0392124832557812E-4</v>
      </c>
      <c r="G88">
        <f t="shared" si="24"/>
        <v>1.0174826268467601</v>
      </c>
      <c r="H88" s="12">
        <f t="shared" si="25"/>
        <v>1.7482626846760052</v>
      </c>
      <c r="I88" s="24">
        <v>3.3986999999999998</v>
      </c>
      <c r="J88" s="16">
        <f>TRUNC(1000/((1+I88/100)^(NETWORKDAYS($B88,C88-1,Feriados!$A$1:$A$936)/252)),6)</f>
        <v>946.19576700000005</v>
      </c>
      <c r="K88">
        <f t="shared" si="18"/>
        <v>3.1844867365864449E-3</v>
      </c>
      <c r="L88">
        <f t="shared" si="26"/>
        <v>1.0481769215527124</v>
      </c>
      <c r="M88" s="12">
        <f t="shared" si="27"/>
        <v>4.817692155271236</v>
      </c>
      <c r="N88" s="25">
        <v>2.9000000000000012</v>
      </c>
      <c r="O88">
        <f t="shared" si="28"/>
        <v>1.0134315127026257</v>
      </c>
      <c r="P88">
        <f t="shared" si="19"/>
        <v>1.4227064686456181E-4</v>
      </c>
      <c r="Q88">
        <f t="shared" si="29"/>
        <v>1.0134315127026257</v>
      </c>
      <c r="R88" s="12">
        <f t="shared" si="30"/>
        <v>1.3431512702625659</v>
      </c>
      <c r="S88" s="19">
        <f t="shared" si="20"/>
        <v>1.4333332477197926</v>
      </c>
      <c r="T88" s="19">
        <f t="shared" si="21"/>
        <v>1.3016126503266054</v>
      </c>
      <c r="W88" s="20">
        <v>2.9000000000000012</v>
      </c>
      <c r="X88" s="21">
        <v>3.3986999999999998</v>
      </c>
      <c r="Y88" s="25">
        <v>5.9</v>
      </c>
    </row>
    <row r="89" spans="1:25" x14ac:dyDescent="0.3">
      <c r="A89">
        <f t="shared" si="22"/>
        <v>87</v>
      </c>
      <c r="B89" s="9">
        <f>WORKDAY(B88,1,Feriados!$A$2:$A$5000)</f>
        <v>43959</v>
      </c>
      <c r="C89" s="9">
        <f t="shared" si="31"/>
        <v>44562</v>
      </c>
      <c r="D89" s="10">
        <f t="shared" si="31"/>
        <v>5.2725999999999997</v>
      </c>
      <c r="E89" s="11">
        <f>TRUNC(1000/((1+D89/100)^(NETWORKDAYS($B89,C89-1,Feriados!$A$1:$A$936)/252)),6)</f>
        <v>918.67513699999995</v>
      </c>
      <c r="F89">
        <f t="shared" si="17"/>
        <v>2.0392104527777732E-4</v>
      </c>
      <c r="G89">
        <f t="shared" si="24"/>
        <v>1.0176901129675786</v>
      </c>
      <c r="H89" s="12">
        <f t="shared" si="25"/>
        <v>1.7690112967578608</v>
      </c>
      <c r="I89" s="24">
        <v>3.2985000000000002</v>
      </c>
      <c r="J89" s="16">
        <f>TRUNC(1000/((1+I89/100)^(NETWORKDAYS($B89,C89-1,Feriados!$A$1:$A$936)/252)),6)</f>
        <v>947.83706800000004</v>
      </c>
      <c r="K89">
        <f t="shared" si="18"/>
        <v>1.7346315183843775E-3</v>
      </c>
      <c r="L89">
        <f t="shared" si="26"/>
        <v>1.0499951222776809</v>
      </c>
      <c r="M89" s="12">
        <f t="shared" si="27"/>
        <v>4.9995122277680881</v>
      </c>
      <c r="N89" s="25">
        <v>2.9000000000000012</v>
      </c>
      <c r="O89">
        <f t="shared" si="28"/>
        <v>1.0135464852145168</v>
      </c>
      <c r="P89">
        <f t="shared" si="19"/>
        <v>1.1344872391472194E-4</v>
      </c>
      <c r="Q89">
        <f t="shared" si="29"/>
        <v>1.0135464852145168</v>
      </c>
      <c r="R89" s="12">
        <f t="shared" si="30"/>
        <v>1.3546485214516846</v>
      </c>
      <c r="S89" s="19">
        <f t="shared" si="20"/>
        <v>1.7974732393734314</v>
      </c>
      <c r="T89" s="19">
        <f t="shared" si="21"/>
        <v>1.3058821301204624</v>
      </c>
      <c r="W89" s="20">
        <v>2.9000000000000012</v>
      </c>
      <c r="X89" s="21">
        <v>3.2985000000000002</v>
      </c>
      <c r="Y89" s="25">
        <v>5.9</v>
      </c>
    </row>
    <row r="90" spans="1:25" x14ac:dyDescent="0.3">
      <c r="A90">
        <f t="shared" si="22"/>
        <v>88</v>
      </c>
      <c r="B90" s="9">
        <f>WORKDAY(B89,1,Feriados!$A$2:$A$5000)</f>
        <v>43962</v>
      </c>
      <c r="C90" s="9">
        <f t="shared" si="31"/>
        <v>44562</v>
      </c>
      <c r="D90" s="10">
        <f t="shared" si="31"/>
        <v>5.2725999999999997</v>
      </c>
      <c r="E90" s="11">
        <f>TRUNC(1000/((1+D90/100)^(NETWORKDAYS($B90,C90-1,Feriados!$A$1:$A$936)/252)),6)</f>
        <v>918.86247500000002</v>
      </c>
      <c r="F90">
        <f t="shared" si="17"/>
        <v>2.0392192240215046E-4</v>
      </c>
      <c r="G90">
        <f t="shared" si="24"/>
        <v>1.0178976422918247</v>
      </c>
      <c r="H90" s="12">
        <f t="shared" si="25"/>
        <v>1.7897642291824667</v>
      </c>
      <c r="I90" s="24">
        <v>3.3243</v>
      </c>
      <c r="J90" s="16">
        <f>TRUNC(1000/((1+I90/100)^(NETWORKDAYS($B90,C90-1,Feriados!$A$1:$A$936)/252)),6)</f>
        <v>947.56935899999996</v>
      </c>
      <c r="K90">
        <f t="shared" si="18"/>
        <v>-2.8244200299631927E-4</v>
      </c>
      <c r="L90">
        <f t="shared" si="26"/>
        <v>1.0496985595522084</v>
      </c>
      <c r="M90" s="12">
        <f t="shared" si="27"/>
        <v>4.9698559552208366</v>
      </c>
      <c r="N90" s="25">
        <v>2.9000000000000012</v>
      </c>
      <c r="O90">
        <f t="shared" si="28"/>
        <v>1.0136614707698928</v>
      </c>
      <c r="P90">
        <f t="shared" si="19"/>
        <v>1.1344872391472194E-4</v>
      </c>
      <c r="Q90">
        <f t="shared" si="29"/>
        <v>1.0136614707698928</v>
      </c>
      <c r="R90" s="12">
        <f t="shared" si="30"/>
        <v>1.366147076989277</v>
      </c>
      <c r="S90" s="19">
        <f t="shared" si="20"/>
        <v>1.7974809708343318</v>
      </c>
      <c r="T90" s="19">
        <f t="shared" si="21"/>
        <v>1.3100816590895614</v>
      </c>
      <c r="W90" s="20">
        <v>2.9000000000000012</v>
      </c>
      <c r="X90" s="21">
        <v>3.3243</v>
      </c>
      <c r="Y90" s="25">
        <v>5.9</v>
      </c>
    </row>
    <row r="91" spans="1:25" x14ac:dyDescent="0.3">
      <c r="A91">
        <f t="shared" si="22"/>
        <v>89</v>
      </c>
      <c r="B91" s="9">
        <f>WORKDAY(B90,1,Feriados!$A$2:$A$5000)</f>
        <v>43963</v>
      </c>
      <c r="C91" s="9">
        <f t="shared" si="31"/>
        <v>44562</v>
      </c>
      <c r="D91" s="10">
        <f t="shared" si="31"/>
        <v>5.2725999999999997</v>
      </c>
      <c r="E91" s="11">
        <f>TRUNC(1000/((1+D91/100)^(NETWORKDAYS($B91,C91-1,Feriados!$A$1:$A$936)/252)),6)</f>
        <v>919.04985099999999</v>
      </c>
      <c r="F91">
        <f t="shared" si="17"/>
        <v>2.0392170221117389E-4</v>
      </c>
      <c r="G91">
        <f t="shared" si="24"/>
        <v>1.0181052137117175</v>
      </c>
      <c r="H91" s="12">
        <f t="shared" si="25"/>
        <v>1.8105213711717472</v>
      </c>
      <c r="I91" s="24">
        <v>3.5499000000000001</v>
      </c>
      <c r="J91" s="16">
        <f>TRUNC(1000/((1+I91/100)^(NETWORKDAYS($B91,C91-1,Feriados!$A$1:$A$936)/252)),6)</f>
        <v>944.30270399999995</v>
      </c>
      <c r="K91">
        <f t="shared" si="18"/>
        <v>-3.4474046347883203E-3</v>
      </c>
      <c r="L91">
        <f t="shared" si="26"/>
        <v>1.0460798238728775</v>
      </c>
      <c r="M91" s="12">
        <f t="shared" si="27"/>
        <v>4.6079823872877457</v>
      </c>
      <c r="N91" s="25">
        <v>2.9000000000000012</v>
      </c>
      <c r="O91">
        <f t="shared" si="28"/>
        <v>1.0137764693702331</v>
      </c>
      <c r="P91">
        <f t="shared" si="19"/>
        <v>1.1344872391472194E-4</v>
      </c>
      <c r="Q91">
        <f t="shared" si="29"/>
        <v>1.0137764693702331</v>
      </c>
      <c r="R91" s="12">
        <f t="shared" si="30"/>
        <v>1.3776469370233135</v>
      </c>
      <c r="S91" s="19">
        <f t="shared" si="20"/>
        <v>1.7974790299488905</v>
      </c>
      <c r="T91" s="19">
        <f t="shared" si="21"/>
        <v>1.3142128962909372</v>
      </c>
      <c r="W91" s="20">
        <v>2.9000000000000012</v>
      </c>
      <c r="X91" s="21">
        <v>3.5499000000000001</v>
      </c>
      <c r="Y91" s="25">
        <v>5.9</v>
      </c>
    </row>
    <row r="92" spans="1:25" x14ac:dyDescent="0.3">
      <c r="A92">
        <f t="shared" si="22"/>
        <v>90</v>
      </c>
      <c r="B92" s="9">
        <f>WORKDAY(B91,1,Feriados!$A$2:$A$5000)</f>
        <v>43964</v>
      </c>
      <c r="C92" s="9">
        <f t="shared" si="31"/>
        <v>44562</v>
      </c>
      <c r="D92" s="10">
        <f t="shared" si="31"/>
        <v>5.2725999999999997</v>
      </c>
      <c r="E92" s="11">
        <f>TRUNC(1000/((1+D92/100)^(NETWORKDAYS($B92,C92-1,Feriados!$A$1:$A$936)/252)),6)</f>
        <v>919.23726499999998</v>
      </c>
      <c r="F92">
        <f t="shared" si="17"/>
        <v>2.0392147367864766E-4</v>
      </c>
      <c r="G92">
        <f t="shared" si="24"/>
        <v>1.0183128272272575</v>
      </c>
      <c r="H92" s="12">
        <f t="shared" si="25"/>
        <v>1.8312827227257467</v>
      </c>
      <c r="I92" s="24">
        <v>3.6871</v>
      </c>
      <c r="J92" s="16">
        <f>TRUNC(1000/((1+I92/100)^(NETWORKDAYS($B92,C92-1,Feriados!$A$1:$A$936)/252)),6)</f>
        <v>942.38620000000003</v>
      </c>
      <c r="K92">
        <f t="shared" si="18"/>
        <v>-2.0295441195727904E-3</v>
      </c>
      <c r="L92">
        <f t="shared" si="26"/>
        <v>1.0439567587177325</v>
      </c>
      <c r="M92" s="12">
        <f t="shared" si="27"/>
        <v>4.3956758717732525</v>
      </c>
      <c r="N92" s="25">
        <v>2.9000000000000012</v>
      </c>
      <c r="O92">
        <f t="shared" si="28"/>
        <v>1.0138914810170179</v>
      </c>
      <c r="P92">
        <f t="shared" si="19"/>
        <v>1.1344872391472194E-4</v>
      </c>
      <c r="Q92">
        <f t="shared" si="29"/>
        <v>1.0138914810170179</v>
      </c>
      <c r="R92" s="12">
        <f t="shared" si="30"/>
        <v>1.389148101701787</v>
      </c>
      <c r="S92" s="19">
        <f t="shared" si="20"/>
        <v>1.7974770155364024</v>
      </c>
      <c r="T92" s="19">
        <f t="shared" si="21"/>
        <v>1.3182775259760418</v>
      </c>
      <c r="W92" s="20">
        <v>2.9000000000000012</v>
      </c>
      <c r="X92" s="21">
        <v>3.6871</v>
      </c>
      <c r="Y92" s="25">
        <v>5.9</v>
      </c>
    </row>
    <row r="93" spans="1:25" x14ac:dyDescent="0.3">
      <c r="A93">
        <f t="shared" si="22"/>
        <v>91</v>
      </c>
      <c r="B93" s="9">
        <f>WORKDAY(B92,1,Feriados!$A$2:$A$5000)</f>
        <v>43965</v>
      </c>
      <c r="C93" s="9">
        <f t="shared" si="31"/>
        <v>44562</v>
      </c>
      <c r="D93" s="10">
        <f t="shared" si="31"/>
        <v>5.2725999999999997</v>
      </c>
      <c r="E93" s="11">
        <f>TRUNC(1000/((1+D93/100)^(NETWORKDAYS($B93,C93-1,Feriados!$A$1:$A$936)/252)),6)</f>
        <v>919.42471699999999</v>
      </c>
      <c r="F93">
        <f t="shared" si="17"/>
        <v>2.0392123680923468E-4</v>
      </c>
      <c r="G93">
        <f t="shared" si="24"/>
        <v>1.0185204828384444</v>
      </c>
      <c r="H93" s="12">
        <f t="shared" si="25"/>
        <v>1.852048283844443</v>
      </c>
      <c r="I93" s="24">
        <v>3.7048999999999999</v>
      </c>
      <c r="J93" s="16">
        <f>TRUNC(1000/((1+I93/100)^(NETWORKDAYS($B93,C93-1,Feriados!$A$1:$A$936)/252)),6)</f>
        <v>942.25713699999994</v>
      </c>
      <c r="K93">
        <f t="shared" si="18"/>
        <v>-1.3695340615138551E-4</v>
      </c>
      <c r="L93">
        <f t="shared" si="26"/>
        <v>1.0438137852837515</v>
      </c>
      <c r="M93" s="12">
        <f t="shared" si="27"/>
        <v>4.3813785283751461</v>
      </c>
      <c r="N93" s="25">
        <v>2.9000000000000012</v>
      </c>
      <c r="O93">
        <f t="shared" si="28"/>
        <v>1.0140065057117273</v>
      </c>
      <c r="P93">
        <f t="shared" si="19"/>
        <v>1.1344872391472194E-4</v>
      </c>
      <c r="Q93">
        <f t="shared" si="29"/>
        <v>1.0140065057117273</v>
      </c>
      <c r="R93" s="12">
        <f t="shared" si="30"/>
        <v>1.4006505711727346</v>
      </c>
      <c r="S93" s="19">
        <f t="shared" si="20"/>
        <v>1.7974749276379685</v>
      </c>
      <c r="T93" s="19">
        <f t="shared" si="21"/>
        <v>1.3222771774503064</v>
      </c>
      <c r="W93" s="20">
        <v>2.9000000000000012</v>
      </c>
      <c r="X93" s="21">
        <v>3.7048999999999999</v>
      </c>
      <c r="Y93" s="25">
        <v>5.9</v>
      </c>
    </row>
    <row r="94" spans="1:25" x14ac:dyDescent="0.3">
      <c r="A94">
        <f t="shared" si="22"/>
        <v>92</v>
      </c>
      <c r="B94" s="9">
        <f>WORKDAY(B93,1,Feriados!$A$2:$A$5000)</f>
        <v>43966</v>
      </c>
      <c r="C94" s="9">
        <f t="shared" si="31"/>
        <v>44562</v>
      </c>
      <c r="D94" s="10">
        <f t="shared" si="31"/>
        <v>5.2725999999999997</v>
      </c>
      <c r="E94" s="11">
        <f>TRUNC(1000/((1+D94/100)^(NETWORKDAYS($B94,C94-1,Feriados!$A$1:$A$936)/252)),6)</f>
        <v>919.61220800000001</v>
      </c>
      <c r="F94">
        <f t="shared" si="17"/>
        <v>2.039220792451335E-4</v>
      </c>
      <c r="G94">
        <f t="shared" si="24"/>
        <v>1.0187281816530587</v>
      </c>
      <c r="H94" s="12">
        <f t="shared" si="25"/>
        <v>1.8728181653058673</v>
      </c>
      <c r="I94" s="24">
        <v>3.5535999999999999</v>
      </c>
      <c r="J94" s="16">
        <f>TRUNC(1000/((1+I94/100)^(NETWORKDAYS($B94,C94-1,Feriados!$A$1:$A$936)/252)),6)</f>
        <v>944.63988400000005</v>
      </c>
      <c r="K94">
        <f t="shared" si="18"/>
        <v>2.5287651389793719E-3</v>
      </c>
      <c r="L94">
        <f t="shared" si="26"/>
        <v>1.0464533451955631</v>
      </c>
      <c r="M94" s="12">
        <f t="shared" si="27"/>
        <v>4.64533451955631</v>
      </c>
      <c r="N94" s="25">
        <v>2.9000000000000012</v>
      </c>
      <c r="O94">
        <f t="shared" si="28"/>
        <v>1.0141215434558415</v>
      </c>
      <c r="P94">
        <f t="shared" si="19"/>
        <v>1.1344872391472194E-4</v>
      </c>
      <c r="Q94">
        <f t="shared" si="29"/>
        <v>1.0141215434558415</v>
      </c>
      <c r="R94" s="12">
        <f t="shared" si="30"/>
        <v>1.412154345584149</v>
      </c>
      <c r="S94" s="19">
        <f t="shared" si="20"/>
        <v>1.7974823533354092</v>
      </c>
      <c r="T94" s="19">
        <f t="shared" si="21"/>
        <v>1.3262135057419386</v>
      </c>
      <c r="W94" s="20">
        <v>2.9000000000000012</v>
      </c>
      <c r="X94" s="21">
        <v>3.5535999999999999</v>
      </c>
      <c r="Y94" s="25">
        <v>5.9</v>
      </c>
    </row>
    <row r="95" spans="1:25" x14ac:dyDescent="0.3">
      <c r="A95">
        <f t="shared" si="22"/>
        <v>93</v>
      </c>
      <c r="B95" s="9">
        <f>WORKDAY(B94,1,Feriados!$A$2:$A$5000)</f>
        <v>43969</v>
      </c>
      <c r="C95" s="9">
        <f t="shared" si="31"/>
        <v>44562</v>
      </c>
      <c r="D95" s="10">
        <f t="shared" si="31"/>
        <v>5.2725999999999997</v>
      </c>
      <c r="E95" s="11">
        <f>TRUNC(1000/((1+D95/100)^(NETWORKDAYS($B95,C95-1,Feriados!$A$1:$A$936)/252)),6)</f>
        <v>919.79973700000005</v>
      </c>
      <c r="F95">
        <f t="shared" si="17"/>
        <v>2.0392182527451119E-4</v>
      </c>
      <c r="G95">
        <f t="shared" si="24"/>
        <v>1.0189359225633199</v>
      </c>
      <c r="H95" s="12">
        <f t="shared" si="25"/>
        <v>1.8935922563319885</v>
      </c>
      <c r="I95" s="24">
        <v>3.4630999999999998</v>
      </c>
      <c r="J95" s="16">
        <f>TRUNC(1000/((1+I95/100)^(NETWORKDAYS($B95,C95-1,Feriados!$A$1:$A$936)/252)),6)</f>
        <v>946.11569599999996</v>
      </c>
      <c r="K95">
        <f t="shared" si="18"/>
        <v>1.5623011742322834E-3</v>
      </c>
      <c r="L95">
        <f t="shared" si="26"/>
        <v>1.0480882204855415</v>
      </c>
      <c r="M95" s="12">
        <f t="shared" si="27"/>
        <v>4.8088220485541511</v>
      </c>
      <c r="N95" s="25">
        <v>2.9000000000000012</v>
      </c>
      <c r="O95">
        <f t="shared" si="28"/>
        <v>1.0142365942508409</v>
      </c>
      <c r="P95">
        <f t="shared" si="19"/>
        <v>1.1344872391472194E-4</v>
      </c>
      <c r="Q95">
        <f t="shared" si="29"/>
        <v>1.0142365942508409</v>
      </c>
      <c r="R95" s="12">
        <f t="shared" si="30"/>
        <v>1.4236594250840895</v>
      </c>
      <c r="S95" s="19">
        <f t="shared" si="20"/>
        <v>1.7974801146974277</v>
      </c>
      <c r="T95" s="19">
        <f t="shared" si="21"/>
        <v>1.33008795711105</v>
      </c>
      <c r="W95" s="20">
        <v>2.9000000000000012</v>
      </c>
      <c r="X95" s="21">
        <v>3.4630999999999998</v>
      </c>
      <c r="Y95" s="25">
        <v>5.9</v>
      </c>
    </row>
    <row r="96" spans="1:25" x14ac:dyDescent="0.3">
      <c r="A96">
        <f t="shared" si="22"/>
        <v>94</v>
      </c>
      <c r="B96" s="9">
        <f>WORKDAY(B95,1,Feriados!$A$2:$A$5000)</f>
        <v>43970</v>
      </c>
      <c r="C96" s="9">
        <f t="shared" si="31"/>
        <v>44562</v>
      </c>
      <c r="D96" s="10">
        <f t="shared" si="31"/>
        <v>5.2725999999999997</v>
      </c>
      <c r="E96" s="11">
        <f>TRUNC(1000/((1+D96/100)^(NETWORKDAYS($B96,C96-1,Feriados!$A$1:$A$936)/252)),6)</f>
        <v>919.98730399999999</v>
      </c>
      <c r="F96">
        <f t="shared" si="17"/>
        <v>2.0392156298254527E-4</v>
      </c>
      <c r="G96">
        <f t="shared" si="24"/>
        <v>1.0191437055692281</v>
      </c>
      <c r="H96" s="12">
        <f t="shared" si="25"/>
        <v>1.9143705569228064</v>
      </c>
      <c r="I96" s="24">
        <v>3.4335</v>
      </c>
      <c r="J96" s="16">
        <f>TRUNC(1000/((1+I96/100)^(NETWORKDAYS($B96,C96-1,Feriados!$A$1:$A$936)/252)),6)</f>
        <v>946.68305999999995</v>
      </c>
      <c r="K96">
        <f t="shared" si="18"/>
        <v>5.9967718789444291E-4</v>
      </c>
      <c r="L96">
        <f t="shared" si="26"/>
        <v>1.0487167350822675</v>
      </c>
      <c r="M96" s="12">
        <f t="shared" si="27"/>
        <v>4.8716735082267482</v>
      </c>
      <c r="N96" s="25">
        <v>2.9000000000000012</v>
      </c>
      <c r="O96">
        <f t="shared" si="28"/>
        <v>1.0143516580982064</v>
      </c>
      <c r="P96">
        <f t="shared" si="19"/>
        <v>1.1344872391472194E-4</v>
      </c>
      <c r="Q96">
        <f t="shared" si="29"/>
        <v>1.0143516580982064</v>
      </c>
      <c r="R96" s="12">
        <f t="shared" si="30"/>
        <v>1.4351658098206377</v>
      </c>
      <c r="S96" s="19">
        <f t="shared" si="20"/>
        <v>1.7974778027105063</v>
      </c>
      <c r="T96" s="19">
        <f t="shared" si="21"/>
        <v>1.3339020089686071</v>
      </c>
      <c r="W96" s="20">
        <v>2.9000000000000012</v>
      </c>
      <c r="X96" s="21">
        <v>3.4335</v>
      </c>
      <c r="Y96" s="25">
        <v>5.9</v>
      </c>
    </row>
    <row r="97" spans="1:25" x14ac:dyDescent="0.3">
      <c r="A97">
        <f t="shared" si="22"/>
        <v>95</v>
      </c>
      <c r="B97" s="9">
        <f>WORKDAY(B96,1,Feriados!$A$2:$A$5000)</f>
        <v>43971</v>
      </c>
      <c r="C97" s="9">
        <f t="shared" si="31"/>
        <v>44562</v>
      </c>
      <c r="D97" s="10">
        <f t="shared" si="31"/>
        <v>5.2725999999999997</v>
      </c>
      <c r="E97" s="11">
        <f>TRUNC(1000/((1+D97/100)^(NETWORKDAYS($B97,C97-1,Feriados!$A$1:$A$936)/252)),6)</f>
        <v>920.17490899999996</v>
      </c>
      <c r="F97">
        <f t="shared" si="17"/>
        <v>2.039212923745648E-4</v>
      </c>
      <c r="G97">
        <f t="shared" si="24"/>
        <v>1.0193515306707832</v>
      </c>
      <c r="H97" s="12">
        <f t="shared" si="25"/>
        <v>1.9351530670783212</v>
      </c>
      <c r="I97" s="24">
        <v>3.4628999999999999</v>
      </c>
      <c r="J97" s="16">
        <f>TRUNC(1000/((1+I97/100)^(NETWORKDAYS($B97,C97-1,Feriados!$A$1:$A$936)/252)),6)</f>
        <v>946.37432999999999</v>
      </c>
      <c r="K97">
        <f t="shared" si="18"/>
        <v>-3.2611759209044688E-4</v>
      </c>
      <c r="L97">
        <f t="shared" si="26"/>
        <v>1.0483747301058375</v>
      </c>
      <c r="M97" s="12">
        <f t="shared" si="27"/>
        <v>4.8374730105837482</v>
      </c>
      <c r="N97" s="25">
        <v>2.9000000000000012</v>
      </c>
      <c r="O97">
        <f t="shared" si="28"/>
        <v>1.0144667349994183</v>
      </c>
      <c r="P97">
        <f t="shared" si="19"/>
        <v>1.1344872391472194E-4</v>
      </c>
      <c r="Q97">
        <f t="shared" si="29"/>
        <v>1.0144667349994183</v>
      </c>
      <c r="R97" s="12">
        <f t="shared" si="30"/>
        <v>1.4466734999418307</v>
      </c>
      <c r="S97" s="19">
        <f t="shared" si="20"/>
        <v>1.7974754174216188</v>
      </c>
      <c r="T97" s="19">
        <f t="shared" si="21"/>
        <v>1.3376570920502324</v>
      </c>
      <c r="W97" s="20">
        <v>2.9000000000000012</v>
      </c>
      <c r="X97" s="21">
        <v>3.4628999999999999</v>
      </c>
      <c r="Y97" s="25">
        <v>5.9</v>
      </c>
    </row>
    <row r="98" spans="1:25" x14ac:dyDescent="0.3">
      <c r="A98">
        <f t="shared" si="22"/>
        <v>96</v>
      </c>
      <c r="B98" s="9">
        <f>WORKDAY(B97,1,Feriados!$A$2:$A$5000)</f>
        <v>43972</v>
      </c>
      <c r="C98" s="9">
        <f t="shared" si="31"/>
        <v>44562</v>
      </c>
      <c r="D98" s="10">
        <f t="shared" si="31"/>
        <v>5.2725999999999997</v>
      </c>
      <c r="E98" s="11">
        <f>TRUNC(1000/((1+D98/100)^(NETWORKDAYS($B98,C98-1,Feriados!$A$1:$A$936)/252)),6)</f>
        <v>920.36255200000005</v>
      </c>
      <c r="F98">
        <f t="shared" si="17"/>
        <v>2.039210134561209E-4</v>
      </c>
      <c r="G98">
        <f t="shared" si="24"/>
        <v>1.0195593978679856</v>
      </c>
      <c r="H98" s="12">
        <f t="shared" si="25"/>
        <v>1.9559397867985551</v>
      </c>
      <c r="I98" s="24">
        <v>3.4064999999999999</v>
      </c>
      <c r="J98" s="16">
        <f>TRUNC(1000/((1+I98/100)^(NETWORKDAYS($B98,C98-1,Feriados!$A$1:$A$936)/252)),6)</f>
        <v>947.336096</v>
      </c>
      <c r="K98">
        <f t="shared" si="18"/>
        <v>1.01626382871145E-3</v>
      </c>
      <c r="L98">
        <f t="shared" si="26"/>
        <v>1.0494401554229791</v>
      </c>
      <c r="M98" s="12">
        <f t="shared" si="27"/>
        <v>4.9440155422979082</v>
      </c>
      <c r="N98" s="25">
        <v>2.9000000000000012</v>
      </c>
      <c r="O98">
        <f t="shared" si="28"/>
        <v>1.0145818249559579</v>
      </c>
      <c r="P98">
        <f t="shared" si="19"/>
        <v>1.1344872391472194E-4</v>
      </c>
      <c r="Q98">
        <f t="shared" si="29"/>
        <v>1.0145818249559579</v>
      </c>
      <c r="R98" s="12">
        <f t="shared" si="30"/>
        <v>1.4581824955957945</v>
      </c>
      <c r="S98" s="19">
        <f t="shared" si="20"/>
        <v>1.7974729588796954</v>
      </c>
      <c r="T98" s="19">
        <f t="shared" si="21"/>
        <v>1.3413545922449051</v>
      </c>
      <c r="W98" s="20">
        <v>2.9000000000000012</v>
      </c>
      <c r="X98" s="21">
        <v>3.4064999999999999</v>
      </c>
      <c r="Y98" s="25">
        <v>5.9</v>
      </c>
    </row>
    <row r="99" spans="1:25" x14ac:dyDescent="0.3">
      <c r="A99">
        <f t="shared" si="22"/>
        <v>97</v>
      </c>
      <c r="B99" s="9">
        <f>WORKDAY(B98,1,Feriados!$A$2:$A$5000)</f>
        <v>43973</v>
      </c>
      <c r="C99" s="9">
        <f t="shared" si="31"/>
        <v>44562</v>
      </c>
      <c r="D99" s="10">
        <f t="shared" si="31"/>
        <v>5.2725999999999997</v>
      </c>
      <c r="E99" s="11">
        <f>TRUNC(1000/((1+D99/100)^(NETWORKDAYS($B99,C99-1,Feriados!$A$1:$A$936)/252)),6)</f>
        <v>920.55023400000005</v>
      </c>
      <c r="F99">
        <f t="shared" si="17"/>
        <v>2.0392181275963317E-4</v>
      </c>
      <c r="G99">
        <f t="shared" si="24"/>
        <v>1.0197673082686149</v>
      </c>
      <c r="H99" s="12">
        <f t="shared" si="25"/>
        <v>1.9767308268614947</v>
      </c>
      <c r="I99" s="24">
        <v>3.4866000000000001</v>
      </c>
      <c r="J99" s="16">
        <f>TRUNC(1000/((1+I99/100)^(NETWORKDAYS($B99,C99-1,Feriados!$A$1:$A$936)/252)),6)</f>
        <v>946.28080499999999</v>
      </c>
      <c r="K99">
        <f t="shared" si="18"/>
        <v>-1.1139562869564301E-3</v>
      </c>
      <c r="L99">
        <f t="shared" si="26"/>
        <v>1.0482711249640611</v>
      </c>
      <c r="M99" s="12">
        <f t="shared" si="27"/>
        <v>4.8271124964061052</v>
      </c>
      <c r="N99" s="25">
        <v>2.9000000000000012</v>
      </c>
      <c r="O99">
        <f t="shared" si="28"/>
        <v>1.0146969279693063</v>
      </c>
      <c r="P99">
        <f t="shared" si="19"/>
        <v>1.1344872391472194E-4</v>
      </c>
      <c r="Q99">
        <f t="shared" si="29"/>
        <v>1.0146969279693063</v>
      </c>
      <c r="R99" s="12">
        <f t="shared" si="30"/>
        <v>1.4696927969306328</v>
      </c>
      <c r="S99" s="19">
        <f t="shared" si="20"/>
        <v>1.7974800043843489</v>
      </c>
      <c r="T99" s="19">
        <f t="shared" si="21"/>
        <v>1.3449959277134522</v>
      </c>
      <c r="W99" s="20">
        <v>2.9000000000000012</v>
      </c>
      <c r="X99" s="21">
        <v>3.4866000000000001</v>
      </c>
      <c r="Y99" s="25">
        <v>5.9</v>
      </c>
    </row>
    <row r="100" spans="1:25" x14ac:dyDescent="0.3">
      <c r="A100">
        <f t="shared" si="22"/>
        <v>98</v>
      </c>
      <c r="B100" s="9">
        <f>WORKDAY(B99,1,Feriados!$A$2:$A$5000)</f>
        <v>43976</v>
      </c>
      <c r="C100" s="9">
        <f t="shared" si="31"/>
        <v>44562</v>
      </c>
      <c r="D100" s="10">
        <f t="shared" si="31"/>
        <v>5.2725999999999997</v>
      </c>
      <c r="E100" s="11">
        <f>TRUNC(1000/((1+D100/100)^(NETWORKDAYS($B100,C100-1,Feriados!$A$1:$A$936)/252)),6)</f>
        <v>920.73795399999995</v>
      </c>
      <c r="F100">
        <f t="shared" si="17"/>
        <v>2.0392151679127224E-4</v>
      </c>
      <c r="G100">
        <f t="shared" si="24"/>
        <v>1.0199752607648913</v>
      </c>
      <c r="H100" s="12">
        <f t="shared" si="25"/>
        <v>1.9975260764891312</v>
      </c>
      <c r="I100" s="24">
        <v>3.2515000000000001</v>
      </c>
      <c r="J100" s="16">
        <f>TRUNC(1000/((1+I100/100)^(NETWORKDAYS($B100,C100-1,Feriados!$A$1:$A$936)/252)),6)</f>
        <v>949.87519899999995</v>
      </c>
      <c r="K100">
        <f t="shared" si="18"/>
        <v>3.7984433172559839E-3</v>
      </c>
      <c r="L100">
        <f t="shared" si="26"/>
        <v>1.0522529234133533</v>
      </c>
      <c r="M100" s="12">
        <f t="shared" si="27"/>
        <v>5.2252923413353303</v>
      </c>
      <c r="N100" s="25">
        <v>2.9000000000000012</v>
      </c>
      <c r="O100">
        <f t="shared" si="28"/>
        <v>1.0148120440409447</v>
      </c>
      <c r="P100">
        <f t="shared" si="19"/>
        <v>1.1344872391472194E-4</v>
      </c>
      <c r="Q100">
        <f t="shared" si="29"/>
        <v>1.0148120440409447</v>
      </c>
      <c r="R100" s="12">
        <f t="shared" si="30"/>
        <v>1.4812044040944716</v>
      </c>
      <c r="S100" s="19">
        <f t="shared" si="20"/>
        <v>1.7974773955549965</v>
      </c>
      <c r="T100" s="19">
        <f t="shared" si="21"/>
        <v>1.3485823232549128</v>
      </c>
      <c r="W100" s="20">
        <v>2.9000000000000012</v>
      </c>
      <c r="X100" s="21">
        <v>3.2515000000000001</v>
      </c>
      <c r="Y100" s="25">
        <v>5.9</v>
      </c>
    </row>
    <row r="101" spans="1:25" x14ac:dyDescent="0.3">
      <c r="A101">
        <f t="shared" si="22"/>
        <v>99</v>
      </c>
      <c r="B101" s="9">
        <f>WORKDAY(B100,1,Feriados!$A$2:$A$5000)</f>
        <v>43977</v>
      </c>
      <c r="C101" s="9">
        <f t="shared" ref="C101:D116" si="32">+C100</f>
        <v>44562</v>
      </c>
      <c r="D101" s="10">
        <f t="shared" si="32"/>
        <v>5.2725999999999997</v>
      </c>
      <c r="E101" s="11">
        <f>TRUNC(1000/((1+D101/100)^(NETWORKDAYS($B101,C101-1,Feriados!$A$1:$A$936)/252)),6)</f>
        <v>920.92571199999998</v>
      </c>
      <c r="F101">
        <f t="shared" si="17"/>
        <v>2.0392121252776896E-4</v>
      </c>
      <c r="G101">
        <f t="shared" si="24"/>
        <v>1.0201832553568149</v>
      </c>
      <c r="H101" s="12">
        <f t="shared" si="25"/>
        <v>2.0183255356814866</v>
      </c>
      <c r="I101" s="24">
        <v>3.2961999999999998</v>
      </c>
      <c r="J101" s="16">
        <f>TRUNC(1000/((1+I101/100)^(NETWORKDAYS($B101,C101-1,Feriados!$A$1:$A$936)/252)),6)</f>
        <v>949.33684200000005</v>
      </c>
      <c r="K101">
        <f t="shared" si="18"/>
        <v>-5.6676603470295905E-4</v>
      </c>
      <c r="L101">
        <f t="shared" si="26"/>
        <v>1.0516565421964457</v>
      </c>
      <c r="M101" s="12">
        <f t="shared" si="27"/>
        <v>5.1656542196445665</v>
      </c>
      <c r="N101" s="25">
        <v>2.9000000000000012</v>
      </c>
      <c r="O101">
        <f t="shared" si="28"/>
        <v>1.0149271731723544</v>
      </c>
      <c r="P101">
        <f t="shared" si="19"/>
        <v>1.1344872391472194E-4</v>
      </c>
      <c r="Q101">
        <f t="shared" si="29"/>
        <v>1.0149271731723544</v>
      </c>
      <c r="R101" s="12">
        <f t="shared" si="30"/>
        <v>1.4927173172354369</v>
      </c>
      <c r="S101" s="19">
        <f t="shared" si="20"/>
        <v>1.797474713607657</v>
      </c>
      <c r="T101" s="19">
        <f t="shared" si="21"/>
        <v>1.3521150403878841</v>
      </c>
      <c r="W101" s="20">
        <v>2.9000000000000012</v>
      </c>
      <c r="X101" s="21">
        <v>3.2961999999999998</v>
      </c>
      <c r="Y101" s="25">
        <v>5.9</v>
      </c>
    </row>
    <row r="102" spans="1:25" x14ac:dyDescent="0.3">
      <c r="A102">
        <f t="shared" si="22"/>
        <v>100</v>
      </c>
      <c r="B102" s="9">
        <f>WORKDAY(B101,1,Feriados!$A$2:$A$5000)</f>
        <v>43978</v>
      </c>
      <c r="C102" s="9">
        <f t="shared" si="32"/>
        <v>44562</v>
      </c>
      <c r="D102" s="10">
        <f t="shared" si="32"/>
        <v>5.2725999999999997</v>
      </c>
      <c r="E102" s="11">
        <f>TRUNC(1000/((1+D102/100)^(NETWORKDAYS($B102,C102-1,Feriados!$A$1:$A$936)/252)),6)</f>
        <v>921.11350900000002</v>
      </c>
      <c r="F102">
        <f t="shared" si="17"/>
        <v>2.0392198583762955E-4</v>
      </c>
      <c r="G102">
        <f t="shared" si="24"/>
        <v>1.0203912931521655</v>
      </c>
      <c r="H102" s="12">
        <f t="shared" si="25"/>
        <v>2.0391293152165479</v>
      </c>
      <c r="I102" s="24">
        <v>3.28</v>
      </c>
      <c r="J102" s="16">
        <f>TRUNC(1000/((1+I102/100)^(NETWORKDAYS($B102,C102-1,Feriados!$A$1:$A$936)/252)),6)</f>
        <v>949.69719899999996</v>
      </c>
      <c r="K102">
        <f t="shared" si="18"/>
        <v>3.7958813358662802E-4</v>
      </c>
      <c r="L102">
        <f t="shared" si="26"/>
        <v>1.0520557385404721</v>
      </c>
      <c r="M102" s="12">
        <f t="shared" si="27"/>
        <v>5.2055738540472074</v>
      </c>
      <c r="N102" s="25">
        <v>2.9000000000000012</v>
      </c>
      <c r="O102">
        <f t="shared" si="28"/>
        <v>1.0150423153650172</v>
      </c>
      <c r="P102">
        <f t="shared" si="19"/>
        <v>1.1344872391472194E-4</v>
      </c>
      <c r="Q102">
        <f t="shared" si="29"/>
        <v>1.0150423153650172</v>
      </c>
      <c r="R102" s="12">
        <f t="shared" si="30"/>
        <v>1.5042315365017211</v>
      </c>
      <c r="S102" s="19">
        <f t="shared" si="20"/>
        <v>1.7974815299898419</v>
      </c>
      <c r="T102" s="19">
        <f t="shared" si="21"/>
        <v>1.3555953759344779</v>
      </c>
      <c r="W102" s="20">
        <v>2.9000000000000012</v>
      </c>
      <c r="X102" s="21">
        <v>3.28</v>
      </c>
      <c r="Y102" s="25">
        <v>5.9</v>
      </c>
    </row>
    <row r="103" spans="1:25" x14ac:dyDescent="0.3">
      <c r="A103">
        <f t="shared" si="22"/>
        <v>101</v>
      </c>
      <c r="B103" s="9">
        <f>WORKDAY(B102,1,Feriados!$A$2:$A$5000)</f>
        <v>43979</v>
      </c>
      <c r="C103" s="9">
        <f t="shared" si="32"/>
        <v>44562</v>
      </c>
      <c r="D103" s="10">
        <f t="shared" si="32"/>
        <v>5.2725999999999997</v>
      </c>
      <c r="E103" s="11">
        <f>TRUNC(1000/((1+D103/100)^(NETWORKDAYS($B103,C103-1,Feriados!$A$1:$A$936)/252)),6)</f>
        <v>921.30134399999997</v>
      </c>
      <c r="F103">
        <f t="shared" si="17"/>
        <v>2.0392166455551752E-4</v>
      </c>
      <c r="G103">
        <f t="shared" si="24"/>
        <v>1.0205993730431631</v>
      </c>
      <c r="H103" s="12">
        <f t="shared" si="25"/>
        <v>2.0599373043163061</v>
      </c>
      <c r="I103" s="24">
        <v>3.2561</v>
      </c>
      <c r="J103" s="16">
        <f>TRUNC(1000/((1+I103/100)^(NETWORKDAYS($B103,C103-1,Feriados!$A$1:$A$936)/252)),6)</f>
        <v>950.16956800000003</v>
      </c>
      <c r="K103">
        <f t="shared" si="18"/>
        <v>4.9738906305862862E-4</v>
      </c>
      <c r="L103">
        <f t="shared" si="26"/>
        <v>1.0525790195585503</v>
      </c>
      <c r="M103" s="12">
        <f t="shared" si="27"/>
        <v>5.2579019558550266</v>
      </c>
      <c r="N103" s="25">
        <v>2.9000000000000012</v>
      </c>
      <c r="O103">
        <f t="shared" si="28"/>
        <v>1.0151574706204147</v>
      </c>
      <c r="P103">
        <f t="shared" si="19"/>
        <v>1.1344872391472194E-4</v>
      </c>
      <c r="Q103">
        <f t="shared" si="29"/>
        <v>1.0151574706204147</v>
      </c>
      <c r="R103" s="12">
        <f t="shared" si="30"/>
        <v>1.5157470620414726</v>
      </c>
      <c r="S103" s="19">
        <f t="shared" si="20"/>
        <v>1.797478698031042</v>
      </c>
      <c r="T103" s="19">
        <f t="shared" si="21"/>
        <v>1.3590244414143182</v>
      </c>
      <c r="W103" s="20">
        <v>2.9000000000000012</v>
      </c>
      <c r="X103" s="21">
        <v>3.2561</v>
      </c>
      <c r="Y103" s="25">
        <v>5.9</v>
      </c>
    </row>
    <row r="104" spans="1:25" x14ac:dyDescent="0.3">
      <c r="A104">
        <f t="shared" si="22"/>
        <v>102</v>
      </c>
      <c r="B104" s="9">
        <f>WORKDAY(B103,1,Feriados!$A$2:$A$5000)</f>
        <v>43980</v>
      </c>
      <c r="C104" s="9">
        <f t="shared" si="32"/>
        <v>44562</v>
      </c>
      <c r="D104" s="10">
        <f t="shared" si="32"/>
        <v>5.2725999999999997</v>
      </c>
      <c r="E104" s="11">
        <f>TRUNC(1000/((1+D104/100)^(NETWORKDAYS($B104,C104-1,Feriados!$A$1:$A$936)/252)),6)</f>
        <v>921.48921700000005</v>
      </c>
      <c r="F104">
        <f t="shared" si="17"/>
        <v>2.0392133499380627E-4</v>
      </c>
      <c r="G104">
        <f t="shared" si="24"/>
        <v>1.0208074950298078</v>
      </c>
      <c r="H104" s="12">
        <f t="shared" si="25"/>
        <v>2.0807495029807832</v>
      </c>
      <c r="I104" s="24">
        <v>3.1932</v>
      </c>
      <c r="J104" s="16">
        <f>TRUNC(1000/((1+I104/100)^(NETWORKDAYS($B104,C104-1,Feriados!$A$1:$A$936)/252)),6)</f>
        <v>951.21227899999997</v>
      </c>
      <c r="K104">
        <f t="shared" si="18"/>
        <v>1.0973946494567954E-3</v>
      </c>
      <c r="L104">
        <f t="shared" si="26"/>
        <v>1.0537341141427443</v>
      </c>
      <c r="M104" s="12">
        <f t="shared" si="27"/>
        <v>5.3734114142744316</v>
      </c>
      <c r="N104" s="25">
        <v>2.9000000000000012</v>
      </c>
      <c r="O104">
        <f t="shared" si="28"/>
        <v>1.0152726389400291</v>
      </c>
      <c r="P104">
        <f t="shared" si="19"/>
        <v>1.1344872391472194E-4</v>
      </c>
      <c r="Q104">
        <f t="shared" si="29"/>
        <v>1.0152726389400291</v>
      </c>
      <c r="R104" s="12">
        <f t="shared" si="30"/>
        <v>1.527263894002906</v>
      </c>
      <c r="S104" s="19">
        <f t="shared" si="20"/>
        <v>1.7974757930912606</v>
      </c>
      <c r="T104" s="19">
        <f t="shared" si="21"/>
        <v>1.3624033876209898</v>
      </c>
      <c r="W104" s="20">
        <v>2.9000000000000012</v>
      </c>
      <c r="X104" s="21">
        <v>3.1932</v>
      </c>
      <c r="Y104" s="25">
        <v>5.9</v>
      </c>
    </row>
    <row r="105" spans="1:25" x14ac:dyDescent="0.3">
      <c r="A105">
        <f t="shared" si="22"/>
        <v>103</v>
      </c>
      <c r="B105" s="9">
        <f>WORKDAY(B104,1,Feriados!$A$2:$A$5000)</f>
        <v>43983</v>
      </c>
      <c r="C105" s="9">
        <f t="shared" si="32"/>
        <v>44562</v>
      </c>
      <c r="D105" s="10">
        <f t="shared" si="32"/>
        <v>5.2725999999999997</v>
      </c>
      <c r="E105" s="11">
        <f>TRUNC(1000/((1+D105/100)^(NETWORKDAYS($B105,C105-1,Feriados!$A$1:$A$936)/252)),6)</f>
        <v>921.67712900000004</v>
      </c>
      <c r="F105">
        <f t="shared" si="17"/>
        <v>2.039220823568666E-4</v>
      </c>
      <c r="G105">
        <f t="shared" si="24"/>
        <v>1.0210156602198799</v>
      </c>
      <c r="H105" s="12">
        <f t="shared" si="25"/>
        <v>2.1015660219879884</v>
      </c>
      <c r="I105" s="24">
        <v>3.2002000000000002</v>
      </c>
      <c r="J105" s="16">
        <f>TRUNC(1000/((1+I105/100)^(NETWORKDAYS($B105,C105-1,Feriados!$A$1:$A$936)/252)),6)</f>
        <v>951.22851000000003</v>
      </c>
      <c r="K105">
        <f t="shared" si="18"/>
        <v>1.706348872732022E-5</v>
      </c>
      <c r="L105">
        <f t="shared" si="26"/>
        <v>1.0537520945229226</v>
      </c>
      <c r="M105" s="12">
        <f t="shared" si="27"/>
        <v>5.3752094522922622</v>
      </c>
      <c r="N105" s="25">
        <v>2.9000000000000012</v>
      </c>
      <c r="O105">
        <f t="shared" si="28"/>
        <v>1.0153878203253424</v>
      </c>
      <c r="P105">
        <f t="shared" si="19"/>
        <v>1.1344872391472194E-4</v>
      </c>
      <c r="Q105">
        <f t="shared" si="29"/>
        <v>1.0153878203253424</v>
      </c>
      <c r="R105" s="12">
        <f t="shared" si="30"/>
        <v>1.5387820325342361</v>
      </c>
      <c r="S105" s="19">
        <f t="shared" si="20"/>
        <v>1.7974823807639513</v>
      </c>
      <c r="T105" s="19">
        <f t="shared" si="21"/>
        <v>1.3657334031428074</v>
      </c>
      <c r="W105" s="20">
        <v>2.9000000000000012</v>
      </c>
      <c r="X105" s="21">
        <v>3.2002000000000002</v>
      </c>
      <c r="Y105" s="25">
        <v>5.9</v>
      </c>
    </row>
    <row r="106" spans="1:25" x14ac:dyDescent="0.3">
      <c r="A106">
        <f t="shared" si="22"/>
        <v>104</v>
      </c>
      <c r="B106" s="9">
        <f>WORKDAY(B105,1,Feriados!$A$2:$A$5000)</f>
        <v>43984</v>
      </c>
      <c r="C106" s="9">
        <f t="shared" si="32"/>
        <v>44562</v>
      </c>
      <c r="D106" s="10">
        <f t="shared" si="32"/>
        <v>5.2725999999999997</v>
      </c>
      <c r="E106" s="11">
        <f>TRUNC(1000/((1+D106/100)^(NETWORKDAYS($B106,C106-1,Feriados!$A$1:$A$936)/252)),6)</f>
        <v>921.86507800000004</v>
      </c>
      <c r="F106">
        <f t="shared" si="17"/>
        <v>2.039206508290814E-4</v>
      </c>
      <c r="G106">
        <f t="shared" si="24"/>
        <v>1.0212238663978186</v>
      </c>
      <c r="H106" s="12">
        <f t="shared" si="25"/>
        <v>2.1223866397818592</v>
      </c>
      <c r="I106" s="24">
        <v>3.1198999999999999</v>
      </c>
      <c r="J106" s="16">
        <f>TRUNC(1000/((1+I106/100)^(NETWORKDAYS($B106,C106-1,Feriados!$A$1:$A$936)/252)),6)</f>
        <v>952.52065400000004</v>
      </c>
      <c r="K106">
        <f t="shared" si="18"/>
        <v>1.3583949455004962E-3</v>
      </c>
      <c r="L106">
        <f t="shared" si="26"/>
        <v>1.0551835060419332</v>
      </c>
      <c r="M106" s="12">
        <f t="shared" si="27"/>
        <v>5.5183506041933228</v>
      </c>
      <c r="N106" s="25">
        <v>2.9000000000000012</v>
      </c>
      <c r="O106">
        <f t="shared" si="28"/>
        <v>1.0155030147778368</v>
      </c>
      <c r="P106">
        <f t="shared" si="19"/>
        <v>1.1344872391472194E-4</v>
      </c>
      <c r="Q106">
        <f t="shared" si="29"/>
        <v>1.0155030147778368</v>
      </c>
      <c r="R106" s="12">
        <f t="shared" si="30"/>
        <v>1.5503014777836777</v>
      </c>
      <c r="S106" s="19">
        <f t="shared" si="20"/>
        <v>1.7974697624837643</v>
      </c>
      <c r="T106" s="19">
        <f t="shared" si="21"/>
        <v>1.3690154271258508</v>
      </c>
      <c r="W106" s="20">
        <v>2.9000000000000012</v>
      </c>
      <c r="X106" s="21">
        <v>3.1198999999999999</v>
      </c>
      <c r="Y106" s="25">
        <v>5.9</v>
      </c>
    </row>
    <row r="107" spans="1:25" x14ac:dyDescent="0.3">
      <c r="A107">
        <f t="shared" si="22"/>
        <v>105</v>
      </c>
      <c r="B107" s="9">
        <f>WORKDAY(B106,1,Feriados!$A$2:$A$5000)</f>
        <v>43985</v>
      </c>
      <c r="C107" s="9">
        <f t="shared" si="32"/>
        <v>44562</v>
      </c>
      <c r="D107" s="10">
        <f t="shared" si="32"/>
        <v>5.2725999999999997</v>
      </c>
      <c r="E107" s="11">
        <f>TRUNC(1000/((1+D107/100)^(NETWORKDAYS($B107,C107-1,Feriados!$A$1:$A$936)/252)),6)</f>
        <v>922.05306700000006</v>
      </c>
      <c r="F107">
        <f t="shared" si="17"/>
        <v>2.0392246597289443E-4</v>
      </c>
      <c r="G107">
        <f t="shared" si="24"/>
        <v>1.0214321168869649</v>
      </c>
      <c r="H107" s="12">
        <f t="shared" si="25"/>
        <v>2.1432116886964891</v>
      </c>
      <c r="I107" s="24">
        <v>3.06</v>
      </c>
      <c r="J107" s="16">
        <f>TRUNC(1000/((1+I107/100)^(NETWORKDAYS($B107,C107-1,Feriados!$A$1:$A$936)/252)),6)</f>
        <v>953.51140699999996</v>
      </c>
      <c r="K107">
        <f t="shared" si="18"/>
        <v>1.0401380755780121E-3</v>
      </c>
      <c r="L107">
        <f t="shared" si="26"/>
        <v>1.0562810425832894</v>
      </c>
      <c r="M107" s="12">
        <f t="shared" si="27"/>
        <v>5.6281042583289365</v>
      </c>
      <c r="N107" s="25">
        <v>2.9000000000000012</v>
      </c>
      <c r="O107">
        <f t="shared" si="28"/>
        <v>1.0156182222989949</v>
      </c>
      <c r="P107">
        <f t="shared" si="19"/>
        <v>1.1344872391472194E-4</v>
      </c>
      <c r="Q107">
        <f t="shared" si="29"/>
        <v>1.0156182222989949</v>
      </c>
      <c r="R107" s="12">
        <f t="shared" si="30"/>
        <v>1.5618222298994899</v>
      </c>
      <c r="S107" s="19">
        <f t="shared" si="20"/>
        <v>1.7974857621684712</v>
      </c>
      <c r="T107" s="19">
        <f t="shared" si="21"/>
        <v>1.372250725893698</v>
      </c>
      <c r="W107" s="20">
        <v>2.9000000000000012</v>
      </c>
      <c r="X107" s="21">
        <v>3.06</v>
      </c>
      <c r="Y107" s="25">
        <v>5.9</v>
      </c>
    </row>
    <row r="108" spans="1:25" x14ac:dyDescent="0.3">
      <c r="A108">
        <f t="shared" si="22"/>
        <v>106</v>
      </c>
      <c r="B108" s="9">
        <f>WORKDAY(B107,1,Feriados!$A$2:$A$5000)</f>
        <v>43986</v>
      </c>
      <c r="C108" s="9">
        <f t="shared" si="32"/>
        <v>44562</v>
      </c>
      <c r="D108" s="10">
        <f t="shared" si="32"/>
        <v>5.2725999999999997</v>
      </c>
      <c r="E108" s="11">
        <f>TRUNC(1000/((1+D108/100)^(NETWORKDAYS($B108,C108-1,Feriados!$A$1:$A$936)/252)),6)</f>
        <v>922.24109299999998</v>
      </c>
      <c r="F108">
        <f t="shared" si="17"/>
        <v>2.0392101792121586E-4</v>
      </c>
      <c r="G108">
        <f t="shared" si="24"/>
        <v>1.0216404083639778</v>
      </c>
      <c r="H108" s="12">
        <f t="shared" si="25"/>
        <v>2.1640408363977848</v>
      </c>
      <c r="I108" s="24">
        <v>3.0708000000000002</v>
      </c>
      <c r="J108" s="16">
        <f>TRUNC(1000/((1+I108/100)^(NETWORKDAYS($B108,C108-1,Feriados!$A$1:$A$936)/252)),6)</f>
        <v>953.46804699999996</v>
      </c>
      <c r="K108">
        <f t="shared" si="18"/>
        <v>-4.5474023364300287E-5</v>
      </c>
      <c r="L108">
        <f t="shared" si="26"/>
        <v>1.0562330092344796</v>
      </c>
      <c r="M108" s="12">
        <f t="shared" si="27"/>
        <v>5.6233009234479603</v>
      </c>
      <c r="N108" s="25">
        <v>2.9000000000000012</v>
      </c>
      <c r="O108">
        <f t="shared" si="28"/>
        <v>1.0157334428902993</v>
      </c>
      <c r="P108">
        <f t="shared" si="19"/>
        <v>1.1344872391472194E-4</v>
      </c>
      <c r="Q108">
        <f t="shared" si="29"/>
        <v>1.0157334428902993</v>
      </c>
      <c r="R108" s="12">
        <f t="shared" si="30"/>
        <v>1.5733442890299321</v>
      </c>
      <c r="S108" s="19">
        <f t="shared" si="20"/>
        <v>1.7974729982375199</v>
      </c>
      <c r="T108" s="19">
        <f t="shared" si="21"/>
        <v>1.3754401064575987</v>
      </c>
      <c r="W108" s="20">
        <v>2.9000000000000012</v>
      </c>
      <c r="X108" s="21">
        <v>3.0708000000000002</v>
      </c>
      <c r="Y108" s="25">
        <v>5.9</v>
      </c>
    </row>
    <row r="109" spans="1:25" x14ac:dyDescent="0.3">
      <c r="A109">
        <f t="shared" si="22"/>
        <v>107</v>
      </c>
      <c r="B109" s="9">
        <f>WORKDAY(B108,1,Feriados!$A$2:$A$5000)</f>
        <v>43987</v>
      </c>
      <c r="C109" s="9">
        <f t="shared" si="32"/>
        <v>44562</v>
      </c>
      <c r="D109" s="10">
        <f t="shared" si="32"/>
        <v>5.2725999999999997</v>
      </c>
      <c r="E109" s="11">
        <f>TRUNC(1000/((1+D109/100)^(NETWORKDAYS($B109,C109-1,Feriados!$A$1:$A$936)/252)),6)</f>
        <v>922.42915800000003</v>
      </c>
      <c r="F109">
        <f t="shared" si="17"/>
        <v>2.0392173090910681E-4</v>
      </c>
      <c r="G109">
        <f t="shared" si="24"/>
        <v>1.0218487430444181</v>
      </c>
      <c r="H109" s="12">
        <f t="shared" si="25"/>
        <v>2.1848743044418084</v>
      </c>
      <c r="I109" s="24">
        <v>3.13</v>
      </c>
      <c r="J109" s="16">
        <f>TRUNC(1000/((1+I109/100)^(NETWORKDAYS($B109,C109-1,Feriados!$A$1:$A$936)/252)),6)</f>
        <v>952.72245299999997</v>
      </c>
      <c r="K109">
        <f t="shared" si="18"/>
        <v>-7.8198110817229161E-4</v>
      </c>
      <c r="L109">
        <f t="shared" si="26"/>
        <v>1.0554070549754302</v>
      </c>
      <c r="M109" s="12">
        <f t="shared" si="27"/>
        <v>5.5407054975430192</v>
      </c>
      <c r="N109" s="25">
        <v>2.9000000000000012</v>
      </c>
      <c r="O109">
        <f t="shared" si="28"/>
        <v>1.0158486765532326</v>
      </c>
      <c r="P109">
        <f t="shared" si="19"/>
        <v>1.1344872391472194E-4</v>
      </c>
      <c r="Q109">
        <f t="shared" si="29"/>
        <v>1.0158486765532326</v>
      </c>
      <c r="R109" s="12">
        <f t="shared" si="30"/>
        <v>1.5848676553232632</v>
      </c>
      <c r="S109" s="19">
        <f t="shared" si="20"/>
        <v>1.7974792829083945</v>
      </c>
      <c r="T109" s="19">
        <f t="shared" si="21"/>
        <v>1.3785847020748005</v>
      </c>
      <c r="W109" s="20">
        <v>2.9000000000000012</v>
      </c>
      <c r="X109" s="21">
        <v>3.13</v>
      </c>
      <c r="Y109" s="25">
        <v>5.9</v>
      </c>
    </row>
    <row r="110" spans="1:25" x14ac:dyDescent="0.3">
      <c r="A110">
        <f t="shared" si="22"/>
        <v>108</v>
      </c>
      <c r="B110" s="9">
        <f>WORKDAY(B109,1,Feriados!$A$2:$A$5000)</f>
        <v>43990</v>
      </c>
      <c r="C110" s="9">
        <f t="shared" si="32"/>
        <v>44562</v>
      </c>
      <c r="D110" s="10">
        <f t="shared" si="32"/>
        <v>5.2725999999999997</v>
      </c>
      <c r="E110" s="11">
        <f>TRUNC(1000/((1+D110/100)^(NETWORKDAYS($B110,C110-1,Feriados!$A$1:$A$936)/252)),6)</f>
        <v>922.61726099999998</v>
      </c>
      <c r="F110">
        <f t="shared" si="17"/>
        <v>2.0392135089020158E-4</v>
      </c>
      <c r="G110">
        <f t="shared" si="24"/>
        <v>1.0220571198205051</v>
      </c>
      <c r="H110" s="12">
        <f t="shared" si="25"/>
        <v>2.2057119820505067</v>
      </c>
      <c r="I110" s="24">
        <v>3.18</v>
      </c>
      <c r="J110" s="16">
        <f>TRUNC(1000/((1+I110/100)^(NETWORKDAYS($B110,C110-1,Feriados!$A$1:$A$936)/252)),6)</f>
        <v>952.11532599999998</v>
      </c>
      <c r="K110">
        <f t="shared" si="18"/>
        <v>-6.372548459293581E-4</v>
      </c>
      <c r="L110">
        <f t="shared" si="26"/>
        <v>1.054734491715219</v>
      </c>
      <c r="M110" s="12">
        <f t="shared" si="27"/>
        <v>5.4734491715219047</v>
      </c>
      <c r="N110" s="25">
        <v>2.9000000000000012</v>
      </c>
      <c r="O110">
        <f t="shared" si="28"/>
        <v>1.0159639232892781</v>
      </c>
      <c r="P110">
        <f t="shared" si="19"/>
        <v>1.1344872391472194E-4</v>
      </c>
      <c r="Q110">
        <f t="shared" si="29"/>
        <v>1.0159639232892781</v>
      </c>
      <c r="R110" s="12">
        <f t="shared" si="30"/>
        <v>1.5963923289278092</v>
      </c>
      <c r="S110" s="19">
        <f t="shared" si="20"/>
        <v>1.7974759332109089</v>
      </c>
      <c r="T110" s="19">
        <f t="shared" si="21"/>
        <v>1.381685405323851</v>
      </c>
      <c r="W110" s="20">
        <v>2.9000000000000012</v>
      </c>
      <c r="X110" s="21">
        <v>3.18</v>
      </c>
      <c r="Y110" s="25">
        <v>5.9</v>
      </c>
    </row>
    <row r="111" spans="1:25" x14ac:dyDescent="0.3">
      <c r="A111">
        <f t="shared" si="22"/>
        <v>109</v>
      </c>
      <c r="B111" s="9">
        <f>WORKDAY(B110,1,Feriados!$A$2:$A$5000)</f>
        <v>43991</v>
      </c>
      <c r="C111" s="9">
        <f t="shared" si="32"/>
        <v>44562</v>
      </c>
      <c r="D111" s="10">
        <f t="shared" si="32"/>
        <v>5.2725999999999997</v>
      </c>
      <c r="E111" s="11">
        <f>TRUNC(1000/((1+D111/100)^(NETWORKDAYS($B111,C111-1,Feriados!$A$1:$A$936)/252)),6)</f>
        <v>922.80540299999996</v>
      </c>
      <c r="F111">
        <f t="shared" si="17"/>
        <v>2.039220465006597E-4</v>
      </c>
      <c r="G111">
        <f t="shared" si="24"/>
        <v>1.0222655398000193</v>
      </c>
      <c r="H111" s="12">
        <f t="shared" si="25"/>
        <v>2.2265539800019329</v>
      </c>
      <c r="I111" s="24">
        <v>3.2</v>
      </c>
      <c r="J111" s="16">
        <f>TRUNC(1000/((1+I111/100)^(NETWORKDAYS($B111,C111-1,Feriados!$A$1:$A$936)/252)),6)</f>
        <v>951.94509800000003</v>
      </c>
      <c r="K111">
        <f t="shared" si="18"/>
        <v>-1.7878926570280562E-4</v>
      </c>
      <c r="L111">
        <f t="shared" si="26"/>
        <v>1.0545459165099338</v>
      </c>
      <c r="M111" s="12">
        <f t="shared" si="27"/>
        <v>5.4545916509933789</v>
      </c>
      <c r="N111" s="25">
        <v>2.9000000000000012</v>
      </c>
      <c r="O111">
        <f t="shared" si="28"/>
        <v>1.0160791830999187</v>
      </c>
      <c r="P111">
        <f t="shared" si="19"/>
        <v>1.1344872391472194E-4</v>
      </c>
      <c r="Q111">
        <f t="shared" si="29"/>
        <v>1.0160791830999187</v>
      </c>
      <c r="R111" s="12">
        <f t="shared" si="30"/>
        <v>1.6079183099918737</v>
      </c>
      <c r="S111" s="19">
        <f t="shared" si="20"/>
        <v>1.7974820647074488</v>
      </c>
      <c r="T111" s="19">
        <f t="shared" si="21"/>
        <v>1.3847432211983368</v>
      </c>
      <c r="W111" s="20">
        <v>2.9000000000000012</v>
      </c>
      <c r="X111" s="21">
        <v>3.2</v>
      </c>
      <c r="Y111" s="25">
        <v>5.9</v>
      </c>
    </row>
    <row r="112" spans="1:25" x14ac:dyDescent="0.3">
      <c r="A112">
        <f t="shared" si="22"/>
        <v>110</v>
      </c>
      <c r="B112" s="9">
        <f>WORKDAY(B111,1,Feriados!$A$2:$A$5000)</f>
        <v>43992</v>
      </c>
      <c r="C112" s="9">
        <f t="shared" si="32"/>
        <v>44562</v>
      </c>
      <c r="D112" s="10">
        <f t="shared" si="32"/>
        <v>5.2725999999999997</v>
      </c>
      <c r="E112" s="11">
        <f>TRUNC(1000/((1+D112/100)^(NETWORKDAYS($B112,C112-1,Feriados!$A$1:$A$936)/252)),6)</f>
        <v>922.99358199999995</v>
      </c>
      <c r="F112">
        <f t="shared" si="17"/>
        <v>2.0392056590501362E-4</v>
      </c>
      <c r="G112">
        <f t="shared" si="24"/>
        <v>1.0224740007674005</v>
      </c>
      <c r="H112" s="12">
        <f t="shared" si="25"/>
        <v>2.247400076740047</v>
      </c>
      <c r="I112" s="24">
        <v>3.1461999999999999</v>
      </c>
      <c r="J112" s="16">
        <f>TRUNC(1000/((1+I112/100)^(NETWORKDAYS($B112,C112-1,Feriados!$A$1:$A$936)/252)),6)</f>
        <v>952.83864500000004</v>
      </c>
      <c r="K112">
        <f t="shared" si="18"/>
        <v>9.3865392224534716E-4</v>
      </c>
      <c r="L112">
        <f t="shared" si="26"/>
        <v>1.0555357701706536</v>
      </c>
      <c r="M112" s="12">
        <f t="shared" si="27"/>
        <v>5.5535770170653587</v>
      </c>
      <c r="N112" s="25">
        <v>2.9000000000000012</v>
      </c>
      <c r="O112">
        <f t="shared" si="28"/>
        <v>1.0161944559866378</v>
      </c>
      <c r="P112">
        <f t="shared" si="19"/>
        <v>1.1344872391472194E-4</v>
      </c>
      <c r="Q112">
        <f t="shared" si="29"/>
        <v>1.0161944559866378</v>
      </c>
      <c r="R112" s="12">
        <f t="shared" si="30"/>
        <v>1.6194455986637823</v>
      </c>
      <c r="S112" s="19">
        <f t="shared" si="20"/>
        <v>1.7974690139159104</v>
      </c>
      <c r="T112" s="19">
        <f t="shared" si="21"/>
        <v>1.3877589210742214</v>
      </c>
      <c r="W112" s="20">
        <v>2.9000000000000012</v>
      </c>
      <c r="X112" s="21">
        <v>3.1461999999999999</v>
      </c>
      <c r="Y112" s="25">
        <v>5.9</v>
      </c>
    </row>
    <row r="113" spans="1:25" x14ac:dyDescent="0.3">
      <c r="A113">
        <f t="shared" si="22"/>
        <v>111</v>
      </c>
      <c r="B113" s="9">
        <f>WORKDAY(B112,1,Feriados!$A$2:$A$5000)</f>
        <v>43994</v>
      </c>
      <c r="C113" s="9">
        <f t="shared" si="32"/>
        <v>44562</v>
      </c>
      <c r="D113" s="10">
        <f t="shared" si="32"/>
        <v>5.2725999999999997</v>
      </c>
      <c r="E113" s="11">
        <f>TRUNC(1000/((1+D113/100)^(NETWORKDAYS($B113,C113-1,Feriados!$A$1:$A$936)/252)),6)</f>
        <v>923.18180099999995</v>
      </c>
      <c r="F113">
        <f t="shared" si="17"/>
        <v>2.0392232803190247E-4</v>
      </c>
      <c r="G113">
        <f t="shared" si="24"/>
        <v>1.022682506045989</v>
      </c>
      <c r="H113" s="12">
        <f t="shared" si="25"/>
        <v>2.2682506045988982</v>
      </c>
      <c r="I113" s="24">
        <v>3.1408</v>
      </c>
      <c r="J113" s="16">
        <f>TRUNC(1000/((1+I113/100)^(NETWORKDAYS($B113,C113-1,Feriados!$A$1:$A$936)/252)),6)</f>
        <v>953.03339200000005</v>
      </c>
      <c r="K113">
        <f t="shared" si="18"/>
        <v>2.0438612667739164E-4</v>
      </c>
      <c r="L113">
        <f t="shared" si="26"/>
        <v>1.0557515070382881</v>
      </c>
      <c r="M113" s="12">
        <f t="shared" si="27"/>
        <v>5.5751507038288128</v>
      </c>
      <c r="N113" s="25">
        <v>2.9000000000000012</v>
      </c>
      <c r="O113">
        <f t="shared" si="28"/>
        <v>1.0163097419509188</v>
      </c>
      <c r="P113">
        <f t="shared" si="19"/>
        <v>1.1344872391472194E-4</v>
      </c>
      <c r="Q113">
        <f t="shared" si="29"/>
        <v>1.0163097419509188</v>
      </c>
      <c r="R113" s="12">
        <f t="shared" si="30"/>
        <v>1.6309741950918832</v>
      </c>
      <c r="S113" s="19">
        <f t="shared" si="20"/>
        <v>1.7974845462800311</v>
      </c>
      <c r="T113" s="19">
        <f t="shared" si="21"/>
        <v>1.3907335943295613</v>
      </c>
      <c r="W113" s="20">
        <v>2.9000000000000012</v>
      </c>
      <c r="X113" s="21">
        <v>3.1408</v>
      </c>
      <c r="Y113" s="25">
        <v>5.9</v>
      </c>
    </row>
    <row r="114" spans="1:25" x14ac:dyDescent="0.3">
      <c r="A114">
        <f t="shared" si="22"/>
        <v>112</v>
      </c>
      <c r="B114" s="9">
        <f>WORKDAY(B113,1,Feriados!$A$2:$A$5000)</f>
        <v>43997</v>
      </c>
      <c r="C114" s="9">
        <f t="shared" si="32"/>
        <v>44562</v>
      </c>
      <c r="D114" s="10">
        <f t="shared" si="32"/>
        <v>5.2725999999999997</v>
      </c>
      <c r="E114" s="11">
        <f>TRUNC(1000/((1+D114/100)^(NETWORKDAYS($B114,C114-1,Feriados!$A$1:$A$936)/252)),6)</f>
        <v>923.37005699999997</v>
      </c>
      <c r="F114">
        <f t="shared" si="17"/>
        <v>2.0392083097409142E-4</v>
      </c>
      <c r="G114">
        <f t="shared" si="24"/>
        <v>1.0228910523124446</v>
      </c>
      <c r="H114" s="12">
        <f t="shared" si="25"/>
        <v>2.2891052312444593</v>
      </c>
      <c r="I114" s="24">
        <v>3.1187999999999998</v>
      </c>
      <c r="J114" s="16">
        <f>TRUNC(1000/((1+I114/100)^(NETWORKDAYS($B114,C114-1,Feriados!$A$1:$A$936)/252)),6)</f>
        <v>953.46588899999995</v>
      </c>
      <c r="K114">
        <f t="shared" si="18"/>
        <v>4.5381096153640499E-4</v>
      </c>
      <c r="L114">
        <f t="shared" si="26"/>
        <v>1.0562306186448407</v>
      </c>
      <c r="M114" s="12">
        <f t="shared" si="27"/>
        <v>5.6230618644840691</v>
      </c>
      <c r="N114" s="25">
        <v>2.9000000000000012</v>
      </c>
      <c r="O114">
        <f t="shared" si="28"/>
        <v>1.0164250409942452</v>
      </c>
      <c r="P114">
        <f t="shared" si="19"/>
        <v>1.1344872391472194E-4</v>
      </c>
      <c r="Q114">
        <f t="shared" si="29"/>
        <v>1.0164250409942452</v>
      </c>
      <c r="R114" s="12">
        <f t="shared" si="30"/>
        <v>1.6425040994245244</v>
      </c>
      <c r="S114" s="19">
        <f t="shared" si="20"/>
        <v>1.7974713503818367</v>
      </c>
      <c r="T114" s="19">
        <f t="shared" si="21"/>
        <v>1.3936678952865209</v>
      </c>
      <c r="W114" s="20">
        <v>2.9000000000000012</v>
      </c>
      <c r="X114" s="21">
        <v>3.1187999999999998</v>
      </c>
      <c r="Y114" s="25">
        <v>5.9</v>
      </c>
    </row>
    <row r="115" spans="1:25" x14ac:dyDescent="0.3">
      <c r="A115">
        <f t="shared" si="22"/>
        <v>113</v>
      </c>
      <c r="B115" s="9">
        <f>WORKDAY(B114,1,Feriados!$A$2:$A$5000)</f>
        <v>43998</v>
      </c>
      <c r="C115" s="9">
        <f t="shared" si="32"/>
        <v>44562</v>
      </c>
      <c r="D115" s="10">
        <f t="shared" si="32"/>
        <v>5.2725999999999997</v>
      </c>
      <c r="E115" s="11">
        <f>TRUNC(1000/((1+D115/100)^(NETWORKDAYS($B115,C115-1,Feriados!$A$1:$A$936)/252)),6)</f>
        <v>923.55835200000001</v>
      </c>
      <c r="F115">
        <f t="shared" si="17"/>
        <v>2.0392149233416923E-4</v>
      </c>
      <c r="G115">
        <f t="shared" si="24"/>
        <v>1.0230996417823275</v>
      </c>
      <c r="H115" s="12">
        <f t="shared" si="25"/>
        <v>2.3099641782327485</v>
      </c>
      <c r="I115" s="24">
        <v>3.1499000000000001</v>
      </c>
      <c r="J115" s="16">
        <f>TRUNC(1000/((1+I115/100)^(NETWORKDAYS($B115,C115-1,Feriados!$A$1:$A$936)/252)),6)</f>
        <v>953.13717999999994</v>
      </c>
      <c r="K115">
        <f t="shared" si="18"/>
        <v>-3.4475171455239373E-4</v>
      </c>
      <c r="L115">
        <f t="shared" si="26"/>
        <v>1.0558664813281002</v>
      </c>
      <c r="M115" s="12">
        <f t="shared" si="27"/>
        <v>5.5866481328100237</v>
      </c>
      <c r="N115" s="25">
        <v>2.9000000000000012</v>
      </c>
      <c r="O115">
        <f t="shared" si="28"/>
        <v>1.016540353118101</v>
      </c>
      <c r="P115">
        <f t="shared" si="19"/>
        <v>1.1344872391472194E-4</v>
      </c>
      <c r="Q115">
        <f t="shared" si="29"/>
        <v>1.016540353118101</v>
      </c>
      <c r="R115" s="12">
        <f t="shared" si="30"/>
        <v>1.6540353118100981</v>
      </c>
      <c r="S115" s="19">
        <f t="shared" si="20"/>
        <v>1.7974771799765206</v>
      </c>
      <c r="T115" s="19">
        <f t="shared" si="21"/>
        <v>1.3965627950861779</v>
      </c>
      <c r="W115" s="20">
        <v>2.9000000000000012</v>
      </c>
      <c r="X115" s="21">
        <v>3.1499000000000001</v>
      </c>
      <c r="Y115" s="25">
        <v>5.9</v>
      </c>
    </row>
    <row r="116" spans="1:25" x14ac:dyDescent="0.3">
      <c r="A116">
        <f t="shared" si="22"/>
        <v>114</v>
      </c>
      <c r="B116" s="9">
        <f>WORKDAY(B115,1,Feriados!$A$2:$A$5000)</f>
        <v>43999</v>
      </c>
      <c r="C116" s="9">
        <f t="shared" si="32"/>
        <v>44562</v>
      </c>
      <c r="D116" s="10">
        <f t="shared" si="32"/>
        <v>5.2725999999999997</v>
      </c>
      <c r="E116" s="11">
        <f>TRUNC(1000/((1+D116/100)^(NETWORKDAYS($B116,C116-1,Feriados!$A$1:$A$936)/252)),6)</f>
        <v>923.74668599999995</v>
      </c>
      <c r="F116">
        <f t="shared" si="17"/>
        <v>2.0392214481312898E-4</v>
      </c>
      <c r="G116">
        <f t="shared" si="24"/>
        <v>1.0233082744556372</v>
      </c>
      <c r="H116" s="12">
        <f t="shared" si="25"/>
        <v>2.3308274455637212</v>
      </c>
      <c r="I116" s="24">
        <v>3.1150000000000002</v>
      </c>
      <c r="J116" s="16">
        <f>TRUNC(1000/((1+I116/100)^(NETWORKDAYS($B116,C116-1,Feriados!$A$1:$A$936)/252)),6)</f>
        <v>953.75256999999999</v>
      </c>
      <c r="K116">
        <f t="shared" si="18"/>
        <v>6.4564683123591315E-4</v>
      </c>
      <c r="L116">
        <f t="shared" si="26"/>
        <v>1.0565481981759779</v>
      </c>
      <c r="M116" s="12">
        <f t="shared" si="27"/>
        <v>5.6548198175977893</v>
      </c>
      <c r="N116" s="25">
        <v>2.9000000000000012</v>
      </c>
      <c r="O116">
        <f t="shared" si="28"/>
        <v>1.01665567832397</v>
      </c>
      <c r="P116">
        <f t="shared" si="19"/>
        <v>1.1344872391472194E-4</v>
      </c>
      <c r="Q116">
        <f t="shared" si="29"/>
        <v>1.01665567832397</v>
      </c>
      <c r="R116" s="12">
        <f t="shared" si="30"/>
        <v>1.6655678323969969</v>
      </c>
      <c r="S116" s="19">
        <f t="shared" si="20"/>
        <v>1.797482931288102</v>
      </c>
      <c r="T116" s="19">
        <f t="shared" si="21"/>
        <v>1.3994191051404481</v>
      </c>
      <c r="W116" s="20">
        <v>2.9000000000000012</v>
      </c>
      <c r="X116" s="21">
        <v>3.1150000000000002</v>
      </c>
      <c r="Y116" s="25">
        <v>5.9</v>
      </c>
    </row>
    <row r="117" spans="1:25" x14ac:dyDescent="0.3">
      <c r="A117">
        <f t="shared" si="22"/>
        <v>115</v>
      </c>
      <c r="B117" s="9">
        <f>WORKDAY(B116,1,Feriados!$A$2:$A$5000)</f>
        <v>44000</v>
      </c>
      <c r="C117" s="9">
        <f t="shared" ref="C117:D132" si="33">+C116</f>
        <v>44562</v>
      </c>
      <c r="D117" s="10">
        <f t="shared" si="33"/>
        <v>5.2725999999999997</v>
      </c>
      <c r="E117" s="11">
        <f>TRUNC(1000/((1+D117/100)^(NETWORKDAYS($B117,C117-1,Feriados!$A$1:$A$936)/252)),6)</f>
        <v>923.93505800000003</v>
      </c>
      <c r="F117">
        <f t="shared" si="17"/>
        <v>2.0392170586913672E-4</v>
      </c>
      <c r="G117">
        <f t="shared" si="24"/>
        <v>1.0235169492245941</v>
      </c>
      <c r="H117" s="12">
        <f t="shared" si="25"/>
        <v>2.351694922459413</v>
      </c>
      <c r="I117" s="24">
        <v>3.1631</v>
      </c>
      <c r="J117" s="16">
        <f>TRUNC(1000/((1+I117/100)^(NETWORKDAYS($B117,C117-1,Feriados!$A$1:$A$936)/252)),6)</f>
        <v>953.18399599999998</v>
      </c>
      <c r="K117">
        <f t="shared" si="18"/>
        <v>-5.9614413411224199E-4</v>
      </c>
      <c r="L117">
        <f t="shared" si="26"/>
        <v>1.0559183431652284</v>
      </c>
      <c r="M117" s="12">
        <f t="shared" si="27"/>
        <v>5.5918343165228368</v>
      </c>
      <c r="N117" s="25">
        <v>2.1500000000000012</v>
      </c>
      <c r="O117">
        <f t="shared" si="28"/>
        <v>1.0167710166133366</v>
      </c>
      <c r="P117">
        <f t="shared" si="19"/>
        <v>1.1344872391472194E-4</v>
      </c>
      <c r="Q117">
        <f t="shared" si="29"/>
        <v>1.0167710166133366</v>
      </c>
      <c r="R117" s="12">
        <f t="shared" si="30"/>
        <v>1.6771016613336576</v>
      </c>
      <c r="S117" s="19">
        <f t="shared" si="20"/>
        <v>1.7974790621922045</v>
      </c>
      <c r="T117" s="19">
        <f t="shared" si="21"/>
        <v>1.4022375486703105</v>
      </c>
      <c r="W117" s="20">
        <v>2.1500000000000012</v>
      </c>
      <c r="X117" s="21">
        <v>3.1631</v>
      </c>
      <c r="Y117" s="25">
        <v>6.4</v>
      </c>
    </row>
    <row r="118" spans="1:25" x14ac:dyDescent="0.3">
      <c r="A118">
        <f t="shared" si="22"/>
        <v>116</v>
      </c>
      <c r="B118" s="9">
        <f>WORKDAY(B117,1,Feriados!$A$2:$A$5000)</f>
        <v>44001</v>
      </c>
      <c r="C118" s="9">
        <f t="shared" si="33"/>
        <v>44562</v>
      </c>
      <c r="D118" s="10">
        <f t="shared" si="33"/>
        <v>5.2725999999999997</v>
      </c>
      <c r="E118" s="11">
        <f>TRUNC(1000/((1+D118/100)^(NETWORKDAYS($B118,C118-1,Feriados!$A$1:$A$936)/252)),6)</f>
        <v>924.123468</v>
      </c>
      <c r="F118">
        <f t="shared" si="17"/>
        <v>2.0392125871682154E-4</v>
      </c>
      <c r="G118">
        <f t="shared" si="24"/>
        <v>1.023725666089198</v>
      </c>
      <c r="H118" s="12">
        <f t="shared" si="25"/>
        <v>2.3725666089198016</v>
      </c>
      <c r="I118" s="24">
        <v>3.0687000000000002</v>
      </c>
      <c r="J118" s="16">
        <f>TRUNC(1000/((1+I118/100)^(NETWORKDAYS($B118,C118-1,Feriados!$A$1:$A$936)/252)),6)</f>
        <v>954.64299000000005</v>
      </c>
      <c r="K118">
        <f t="shared" si="18"/>
        <v>1.5306530597687384E-3</v>
      </c>
      <c r="L118">
        <f t="shared" si="26"/>
        <v>1.0575345878080602</v>
      </c>
      <c r="M118" s="12">
        <f t="shared" si="27"/>
        <v>5.75345878080602</v>
      </c>
      <c r="N118" s="25">
        <v>2.1500000000000012</v>
      </c>
      <c r="O118">
        <f t="shared" si="28"/>
        <v>1.016856849166978</v>
      </c>
      <c r="P118">
        <f t="shared" si="19"/>
        <v>8.4416798117770142E-5</v>
      </c>
      <c r="Q118">
        <f t="shared" si="29"/>
        <v>1.016856849166978</v>
      </c>
      <c r="R118" s="12">
        <f t="shared" si="30"/>
        <v>1.685684916697805</v>
      </c>
      <c r="S118" s="19">
        <f t="shared" si="20"/>
        <v>2.4156478717936012</v>
      </c>
      <c r="T118" s="19">
        <f t="shared" si="21"/>
        <v>1.4074792895267596</v>
      </c>
      <c r="W118" s="20">
        <v>2.1500000000000012</v>
      </c>
      <c r="X118" s="21">
        <v>3.0687000000000002</v>
      </c>
      <c r="Y118" s="25">
        <v>6.4</v>
      </c>
    </row>
    <row r="119" spans="1:25" x14ac:dyDescent="0.3">
      <c r="A119">
        <f t="shared" si="22"/>
        <v>117</v>
      </c>
      <c r="B119" s="9">
        <f>WORKDAY(B118,1,Feriados!$A$2:$A$5000)</f>
        <v>44004</v>
      </c>
      <c r="C119" s="9">
        <f t="shared" si="33"/>
        <v>44562</v>
      </c>
      <c r="D119" s="10">
        <f t="shared" si="33"/>
        <v>5.2725999999999997</v>
      </c>
      <c r="E119" s="11">
        <f>TRUNC(1000/((1+D119/100)^(NETWORKDAYS($B119,C119-1,Feriados!$A$1:$A$936)/252)),6)</f>
        <v>924.31191699999999</v>
      </c>
      <c r="F119">
        <f t="shared" si="17"/>
        <v>2.0392188546813905E-4</v>
      </c>
      <c r="G119">
        <f t="shared" si="24"/>
        <v>1.023934426157229</v>
      </c>
      <c r="H119" s="12">
        <f t="shared" si="25"/>
        <v>2.3934426157228961</v>
      </c>
      <c r="I119" s="24">
        <v>3.0876000000000001</v>
      </c>
      <c r="J119" s="16">
        <f>TRUNC(1000/((1+I119/100)^(NETWORKDAYS($B119,C119-1,Feriados!$A$1:$A$936)/252)),6)</f>
        <v>954.48938899999996</v>
      </c>
      <c r="K119">
        <f t="shared" si="18"/>
        <v>-1.6089889268455781E-4</v>
      </c>
      <c r="L119">
        <f t="shared" si="26"/>
        <v>1.0573644316639064</v>
      </c>
      <c r="M119" s="12">
        <f t="shared" si="27"/>
        <v>5.7364431663906368</v>
      </c>
      <c r="N119" s="25">
        <v>2.1500000000000012</v>
      </c>
      <c r="O119">
        <f t="shared" si="28"/>
        <v>1.0169426889663289</v>
      </c>
      <c r="P119">
        <f t="shared" si="19"/>
        <v>8.4416798117770142E-5</v>
      </c>
      <c r="Q119">
        <f t="shared" si="29"/>
        <v>1.0169426889663289</v>
      </c>
      <c r="R119" s="12">
        <f t="shared" si="30"/>
        <v>1.6942688966328889</v>
      </c>
      <c r="S119" s="19">
        <f t="shared" si="20"/>
        <v>2.4156552962793847</v>
      </c>
      <c r="T119" s="19">
        <f t="shared" si="21"/>
        <v>1.4126698663237651</v>
      </c>
      <c r="W119" s="20">
        <v>2.1500000000000012</v>
      </c>
      <c r="X119" s="21">
        <v>3.0876000000000001</v>
      </c>
      <c r="Y119" s="25">
        <v>6.4</v>
      </c>
    </row>
    <row r="120" spans="1:25" x14ac:dyDescent="0.3">
      <c r="A120">
        <f t="shared" si="22"/>
        <v>118</v>
      </c>
      <c r="B120" s="9">
        <f>WORKDAY(B119,1,Feriados!$A$2:$A$5000)</f>
        <v>44005</v>
      </c>
      <c r="C120" s="9">
        <f t="shared" si="33"/>
        <v>44562</v>
      </c>
      <c r="D120" s="10">
        <f t="shared" si="33"/>
        <v>5.2725999999999997</v>
      </c>
      <c r="E120" s="11">
        <f>TRUNC(1000/((1+D120/100)^(NETWORKDAYS($B120,C120-1,Feriados!$A$1:$A$936)/252)),6)</f>
        <v>924.500404</v>
      </c>
      <c r="F120">
        <f t="shared" si="17"/>
        <v>2.0392142147396264E-4</v>
      </c>
      <c r="G120">
        <f t="shared" si="24"/>
        <v>1.0241432283209071</v>
      </c>
      <c r="H120" s="12">
        <f t="shared" si="25"/>
        <v>2.4143228320907095</v>
      </c>
      <c r="I120" s="24">
        <v>3.0642999999999998</v>
      </c>
      <c r="J120" s="16">
        <f>TRUNC(1000/((1+I120/100)^(NETWORKDAYS($B120,C120-1,Feriados!$A$1:$A$936)/252)),6)</f>
        <v>954.934304</v>
      </c>
      <c r="K120">
        <f t="shared" si="18"/>
        <v>4.6612880680241275E-4</v>
      </c>
      <c r="L120">
        <f t="shared" si="26"/>
        <v>1.0578572996847933</v>
      </c>
      <c r="M120" s="12">
        <f t="shared" si="27"/>
        <v>5.7857299684793251</v>
      </c>
      <c r="N120" s="25">
        <v>2.1500000000000012</v>
      </c>
      <c r="O120">
        <f t="shared" si="28"/>
        <v>1.0170285360120006</v>
      </c>
      <c r="P120">
        <f t="shared" si="19"/>
        <v>8.4416798117770142E-5</v>
      </c>
      <c r="Q120">
        <f t="shared" si="29"/>
        <v>1.0170285360120006</v>
      </c>
      <c r="R120" s="12">
        <f t="shared" si="30"/>
        <v>1.7028536012000606</v>
      </c>
      <c r="S120" s="19">
        <f t="shared" si="20"/>
        <v>2.4156497998120141</v>
      </c>
      <c r="T120" s="19">
        <f t="shared" si="21"/>
        <v>1.4178099810748568</v>
      </c>
      <c r="W120" s="20">
        <v>2.1500000000000012</v>
      </c>
      <c r="X120" s="21">
        <v>3.0642999999999998</v>
      </c>
      <c r="Y120" s="25">
        <v>6.4</v>
      </c>
    </row>
    <row r="121" spans="1:25" x14ac:dyDescent="0.3">
      <c r="A121">
        <f t="shared" si="22"/>
        <v>119</v>
      </c>
      <c r="B121" s="9">
        <f>WORKDAY(B120,1,Feriados!$A$2:$A$5000)</f>
        <v>44006</v>
      </c>
      <c r="C121" s="9">
        <f t="shared" si="33"/>
        <v>44562</v>
      </c>
      <c r="D121" s="10">
        <f t="shared" si="33"/>
        <v>5.2725999999999997</v>
      </c>
      <c r="E121" s="11">
        <f>TRUNC(1000/((1+D121/100)^(NETWORKDAYS($B121,C121-1,Feriados!$A$1:$A$936)/252)),6)</f>
        <v>924.68892900000003</v>
      </c>
      <c r="F121">
        <f t="shared" si="17"/>
        <v>2.0392094928722848E-4</v>
      </c>
      <c r="G121">
        <f t="shared" si="24"/>
        <v>1.0243520725802324</v>
      </c>
      <c r="H121" s="12">
        <f t="shared" si="25"/>
        <v>2.435207258023242</v>
      </c>
      <c r="I121" s="24">
        <v>3.1191</v>
      </c>
      <c r="J121" s="16">
        <f>TRUNC(1000/((1+I121/100)^(NETWORKDAYS($B121,C121-1,Feriados!$A$1:$A$936)/252)),6)</f>
        <v>954.27540499999998</v>
      </c>
      <c r="K121">
        <f t="shared" si="18"/>
        <v>-6.8999406267011842E-4</v>
      </c>
      <c r="L121">
        <f t="shared" si="26"/>
        <v>1.0571273844288585</v>
      </c>
      <c r="M121" s="12">
        <f t="shared" si="27"/>
        <v>5.7127384428858452</v>
      </c>
      <c r="N121" s="25">
        <v>2.1500000000000012</v>
      </c>
      <c r="O121">
        <f t="shared" si="28"/>
        <v>1.0171143903046052</v>
      </c>
      <c r="P121">
        <f t="shared" si="19"/>
        <v>8.4416798117770142E-5</v>
      </c>
      <c r="Q121">
        <f t="shared" si="29"/>
        <v>1.0171143903046052</v>
      </c>
      <c r="R121" s="12">
        <f t="shared" si="30"/>
        <v>1.7114390304605154</v>
      </c>
      <c r="S121" s="19">
        <f t="shared" si="20"/>
        <v>2.4156442062957391</v>
      </c>
      <c r="T121" s="19">
        <f t="shared" si="21"/>
        <v>1.4229003865641503</v>
      </c>
      <c r="W121" s="20">
        <v>2.1500000000000012</v>
      </c>
      <c r="X121" s="21">
        <v>3.1191</v>
      </c>
      <c r="Y121" s="25">
        <v>6.4</v>
      </c>
    </row>
    <row r="122" spans="1:25" x14ac:dyDescent="0.3">
      <c r="A122">
        <f t="shared" si="22"/>
        <v>120</v>
      </c>
      <c r="B122" s="9">
        <f>WORKDAY(B121,1,Feriados!$A$2:$A$5000)</f>
        <v>44007</v>
      </c>
      <c r="C122" s="9">
        <f t="shared" si="33"/>
        <v>44562</v>
      </c>
      <c r="D122" s="10">
        <f t="shared" si="33"/>
        <v>5.2725999999999997</v>
      </c>
      <c r="E122" s="11">
        <f>TRUNC(1000/((1+D122/100)^(NETWORKDAYS($B122,C122-1,Feriados!$A$1:$A$936)/252)),6)</f>
        <v>924.87749299999996</v>
      </c>
      <c r="F122">
        <f t="shared" si="17"/>
        <v>2.0392155035731108E-4</v>
      </c>
      <c r="G122">
        <f t="shared" si="24"/>
        <v>1.0245609600429848</v>
      </c>
      <c r="H122" s="12">
        <f t="shared" si="25"/>
        <v>2.4560960042984803</v>
      </c>
      <c r="I122" s="24">
        <v>3.0196000000000001</v>
      </c>
      <c r="J122" s="16">
        <f>TRUNC(1000/((1+I122/100)^(NETWORKDAYS($B122,C122-1,Feriados!$A$1:$A$936)/252)),6)</f>
        <v>955.79304200000001</v>
      </c>
      <c r="K122">
        <f t="shared" si="18"/>
        <v>1.5903553544902582E-3</v>
      </c>
      <c r="L122">
        <f t="shared" si="26"/>
        <v>1.0588085926250632</v>
      </c>
      <c r="M122" s="12">
        <f t="shared" si="27"/>
        <v>5.8808592625063216</v>
      </c>
      <c r="N122" s="25">
        <v>2.1500000000000012</v>
      </c>
      <c r="O122">
        <f t="shared" si="28"/>
        <v>1.0172002518447543</v>
      </c>
      <c r="P122">
        <f t="shared" si="19"/>
        <v>8.4416798117770142E-5</v>
      </c>
      <c r="Q122">
        <f t="shared" si="29"/>
        <v>1.0172002518447543</v>
      </c>
      <c r="R122" s="12">
        <f t="shared" si="30"/>
        <v>1.7200251844754266</v>
      </c>
      <c r="S122" s="19">
        <f t="shared" si="20"/>
        <v>2.4156513265620365</v>
      </c>
      <c r="T122" s="19">
        <f t="shared" si="21"/>
        <v>1.4279418850762586</v>
      </c>
      <c r="W122" s="20">
        <v>2.1500000000000012</v>
      </c>
      <c r="X122" s="21">
        <v>3.0196000000000001</v>
      </c>
      <c r="Y122" s="25">
        <v>6.4</v>
      </c>
    </row>
    <row r="123" spans="1:25" x14ac:dyDescent="0.3">
      <c r="A123">
        <f t="shared" si="22"/>
        <v>121</v>
      </c>
      <c r="B123" s="9">
        <f>WORKDAY(B122,1,Feriados!$A$2:$A$5000)</f>
        <v>44008</v>
      </c>
      <c r="C123" s="9">
        <f t="shared" si="33"/>
        <v>44562</v>
      </c>
      <c r="D123" s="10">
        <f t="shared" si="33"/>
        <v>5.2725999999999997</v>
      </c>
      <c r="E123" s="11">
        <f>TRUNC(1000/((1+D123/100)^(NETWORKDAYS($B123,C123-1,Feriados!$A$1:$A$936)/252)),6)</f>
        <v>925.06609600000002</v>
      </c>
      <c r="F123">
        <f t="shared" si="17"/>
        <v>2.0392214258380115E-4</v>
      </c>
      <c r="G123">
        <f t="shared" si="24"/>
        <v>1.0247698907091645</v>
      </c>
      <c r="H123" s="12">
        <f t="shared" si="25"/>
        <v>2.4769890709164466</v>
      </c>
      <c r="I123" s="24">
        <v>3.02</v>
      </c>
      <c r="J123" s="16">
        <f>TRUNC(1000/((1+I123/100)^(NETWORKDAYS($B123,C123-1,Feriados!$A$1:$A$936)/252)),6)</f>
        <v>955.90025500000002</v>
      </c>
      <c r="K123">
        <f t="shared" si="18"/>
        <v>1.121717728511662E-4</v>
      </c>
      <c r="L123">
        <f t="shared" si="26"/>
        <v>1.058927361062008</v>
      </c>
      <c r="M123" s="12">
        <f t="shared" si="27"/>
        <v>5.8927361062008021</v>
      </c>
      <c r="N123" s="25">
        <v>2.1500000000000012</v>
      </c>
      <c r="O123">
        <f t="shared" si="28"/>
        <v>1.0172861206330597</v>
      </c>
      <c r="P123">
        <f t="shared" si="19"/>
        <v>8.4416798117770142E-5</v>
      </c>
      <c r="Q123">
        <f t="shared" si="29"/>
        <v>1.0172861206330597</v>
      </c>
      <c r="R123" s="12">
        <f t="shared" si="30"/>
        <v>1.7286120633059676</v>
      </c>
      <c r="S123" s="19">
        <f t="shared" si="20"/>
        <v>2.415658342067283</v>
      </c>
      <c r="T123" s="19">
        <f t="shared" si="21"/>
        <v>1.4329351989938155</v>
      </c>
      <c r="W123" s="20">
        <v>2.1500000000000012</v>
      </c>
      <c r="X123" s="21">
        <v>3.02</v>
      </c>
      <c r="Y123" s="25">
        <v>6.4</v>
      </c>
    </row>
    <row r="124" spans="1:25" x14ac:dyDescent="0.3">
      <c r="A124">
        <f t="shared" si="22"/>
        <v>122</v>
      </c>
      <c r="B124" s="9">
        <f>WORKDAY(B123,1,Feriados!$A$2:$A$5000)</f>
        <v>44011</v>
      </c>
      <c r="C124" s="9">
        <f t="shared" si="33"/>
        <v>44562</v>
      </c>
      <c r="D124" s="10">
        <f t="shared" si="33"/>
        <v>5.2725999999999997</v>
      </c>
      <c r="E124" s="11">
        <f>TRUNC(1000/((1+D124/100)^(NETWORKDAYS($B124,C124-1,Feriados!$A$1:$A$936)/252)),6)</f>
        <v>925.25473699999998</v>
      </c>
      <c r="F124">
        <f t="shared" si="17"/>
        <v>2.0392164496740861E-4</v>
      </c>
      <c r="G124">
        <f t="shared" si="24"/>
        <v>1.0249788634709909</v>
      </c>
      <c r="H124" s="12">
        <f t="shared" si="25"/>
        <v>2.4978863470990875</v>
      </c>
      <c r="I124" s="24">
        <v>2.9988000000000001</v>
      </c>
      <c r="J124" s="16">
        <f>TRUNC(1000/((1+I124/100)^(NETWORKDAYS($B124,C124-1,Feriados!$A$1:$A$936)/252)),6)</f>
        <v>956.31064200000003</v>
      </c>
      <c r="K124">
        <f t="shared" si="18"/>
        <v>4.2931989802630355E-4</v>
      </c>
      <c r="L124">
        <f t="shared" si="26"/>
        <v>1.0593819796486765</v>
      </c>
      <c r="M124" s="12">
        <f t="shared" si="27"/>
        <v>5.9381979648676531</v>
      </c>
      <c r="N124" s="25">
        <v>2.1500000000000012</v>
      </c>
      <c r="O124">
        <f t="shared" si="28"/>
        <v>1.0173719966701331</v>
      </c>
      <c r="P124">
        <f t="shared" si="19"/>
        <v>8.4416798117770142E-5</v>
      </c>
      <c r="Q124">
        <f t="shared" si="29"/>
        <v>1.0173719966701331</v>
      </c>
      <c r="R124" s="12">
        <f t="shared" si="30"/>
        <v>1.7371996670133116</v>
      </c>
      <c r="S124" s="19">
        <f t="shared" si="20"/>
        <v>2.4156524473116936</v>
      </c>
      <c r="T124" s="19">
        <f t="shared" si="21"/>
        <v>1.4378809727690023</v>
      </c>
      <c r="W124" s="20">
        <v>2.1500000000000012</v>
      </c>
      <c r="X124" s="21">
        <v>2.9988000000000001</v>
      </c>
      <c r="Y124" s="25">
        <v>6.4</v>
      </c>
    </row>
    <row r="125" spans="1:25" x14ac:dyDescent="0.3">
      <c r="A125">
        <f t="shared" si="22"/>
        <v>123</v>
      </c>
      <c r="B125" s="9">
        <f>WORKDAY(B124,1,Feriados!$A$2:$A$5000)</f>
        <v>44012</v>
      </c>
      <c r="C125" s="9">
        <f t="shared" si="33"/>
        <v>44562</v>
      </c>
      <c r="D125" s="10">
        <f t="shared" si="33"/>
        <v>5.2725999999999997</v>
      </c>
      <c r="E125" s="11">
        <f>TRUNC(1000/((1+D125/100)^(NETWORKDAYS($B125,C125-1,Feriados!$A$1:$A$936)/252)),6)</f>
        <v>925.44341599999996</v>
      </c>
      <c r="F125">
        <f t="shared" si="17"/>
        <v>2.0392113917910848E-4</v>
      </c>
      <c r="G125">
        <f t="shared" si="24"/>
        <v>1.0251878783284645</v>
      </c>
      <c r="H125" s="12">
        <f t="shared" si="25"/>
        <v>2.5187878328464475</v>
      </c>
      <c r="I125" s="24">
        <v>2.9622999999999999</v>
      </c>
      <c r="J125" s="16">
        <f>TRUNC(1000/((1+I125/100)^(NETWORKDAYS($B125,C125-1,Feriados!$A$1:$A$936)/252)),6)</f>
        <v>956.93408899999997</v>
      </c>
      <c r="K125">
        <f t="shared" si="18"/>
        <v>6.5192937589420019E-4</v>
      </c>
      <c r="L125">
        <f t="shared" si="26"/>
        <v>1.0600726218815024</v>
      </c>
      <c r="M125" s="12">
        <f t="shared" si="27"/>
        <v>6.0072621881502419</v>
      </c>
      <c r="N125" s="25">
        <v>2.1500000000000012</v>
      </c>
      <c r="O125">
        <f t="shared" si="28"/>
        <v>1.0174578799565868</v>
      </c>
      <c r="P125">
        <f t="shared" si="19"/>
        <v>8.4416798117770142E-5</v>
      </c>
      <c r="Q125">
        <f t="shared" si="29"/>
        <v>1.0174578799565868</v>
      </c>
      <c r="R125" s="12">
        <f t="shared" si="30"/>
        <v>1.7457879956586764</v>
      </c>
      <c r="S125" s="19">
        <f t="shared" si="20"/>
        <v>2.4156464557518214</v>
      </c>
      <c r="T125" s="19">
        <f t="shared" si="21"/>
        <v>1.4427799017463874</v>
      </c>
      <c r="W125" s="20">
        <v>2.1500000000000012</v>
      </c>
      <c r="X125" s="21">
        <v>2.9622999999999999</v>
      </c>
      <c r="Y125" s="25">
        <v>6.4</v>
      </c>
    </row>
    <row r="126" spans="1:25" x14ac:dyDescent="0.3">
      <c r="A126">
        <f t="shared" si="22"/>
        <v>124</v>
      </c>
      <c r="B126" s="9">
        <f>WORKDAY(B125,1,Feriados!$A$2:$A$5000)</f>
        <v>44013</v>
      </c>
      <c r="C126" s="9">
        <f t="shared" si="33"/>
        <v>44562</v>
      </c>
      <c r="D126" s="10">
        <f t="shared" si="33"/>
        <v>5.2725999999999997</v>
      </c>
      <c r="E126" s="11">
        <f>TRUNC(1000/((1+D126/100)^(NETWORKDAYS($B126,C126-1,Feriados!$A$1:$A$936)/252)),6)</f>
        <v>925.63213399999995</v>
      </c>
      <c r="F126">
        <f t="shared" si="17"/>
        <v>2.0392170578698021E-4</v>
      </c>
      <c r="G126">
        <f t="shared" si="24"/>
        <v>1.0253969363893654</v>
      </c>
      <c r="H126" s="12">
        <f t="shared" si="25"/>
        <v>2.5396936389365354</v>
      </c>
      <c r="I126" s="24">
        <v>2.9298000000000002</v>
      </c>
      <c r="J126" s="16">
        <f>TRUNC(1000/((1+I126/100)^(NETWORKDAYS($B126,C126-1,Feriados!$A$1:$A$936)/252)),6)</f>
        <v>957.49946499999999</v>
      </c>
      <c r="K126">
        <f t="shared" si="18"/>
        <v>5.9082021060707923E-4</v>
      </c>
      <c r="L126">
        <f t="shared" si="26"/>
        <v>1.0606989342112212</v>
      </c>
      <c r="M126" s="12">
        <f t="shared" si="27"/>
        <v>6.0698934211221189</v>
      </c>
      <c r="N126" s="25">
        <v>2.1500000000000012</v>
      </c>
      <c r="O126">
        <f t="shared" si="28"/>
        <v>1.0175437704930324</v>
      </c>
      <c r="P126">
        <f t="shared" si="19"/>
        <v>8.4416798117770142E-5</v>
      </c>
      <c r="Q126">
        <f t="shared" si="29"/>
        <v>1.0175437704930324</v>
      </c>
      <c r="R126" s="12">
        <f t="shared" si="30"/>
        <v>1.7543770493032351</v>
      </c>
      <c r="S126" s="19">
        <f t="shared" si="20"/>
        <v>2.4156531677793369</v>
      </c>
      <c r="T126" s="19">
        <f t="shared" si="21"/>
        <v>1.4476327309144834</v>
      </c>
      <c r="W126" s="20">
        <v>2.1500000000000012</v>
      </c>
      <c r="X126" s="21">
        <v>2.9298000000000002</v>
      </c>
      <c r="Y126" s="25">
        <v>6.4</v>
      </c>
    </row>
    <row r="127" spans="1:25" x14ac:dyDescent="0.3">
      <c r="A127">
        <f t="shared" si="22"/>
        <v>125</v>
      </c>
      <c r="B127" s="9">
        <f>WORKDAY(B126,1,Feriados!$A$2:$A$5000)</f>
        <v>44014</v>
      </c>
      <c r="C127" s="9">
        <f t="shared" si="33"/>
        <v>44562</v>
      </c>
      <c r="D127" s="10">
        <f t="shared" si="33"/>
        <v>5.2725999999999997</v>
      </c>
      <c r="E127" s="11">
        <f>TRUNC(1000/((1+D127/100)^(NETWORKDAYS($B127,C127-1,Feriados!$A$1:$A$936)/252)),6)</f>
        <v>925.82088999999996</v>
      </c>
      <c r="F127">
        <f t="shared" si="17"/>
        <v>2.0392118322898334E-4</v>
      </c>
      <c r="G127">
        <f t="shared" si="24"/>
        <v>1.0256060365459132</v>
      </c>
      <c r="H127" s="12">
        <f t="shared" si="25"/>
        <v>2.5606036545913202</v>
      </c>
      <c r="I127" s="24">
        <v>2.9557000000000002</v>
      </c>
      <c r="J127" s="16">
        <f>TRUNC(1000/((1+I127/100)^(NETWORKDAYS($B127,C127-1,Feriados!$A$1:$A$936)/252)),6)</f>
        <v>957.24786500000005</v>
      </c>
      <c r="K127">
        <f t="shared" si="18"/>
        <v>-2.6276777084144332E-4</v>
      </c>
      <c r="L127">
        <f t="shared" si="26"/>
        <v>1.0604202167167447</v>
      </c>
      <c r="M127" s="12">
        <f t="shared" si="27"/>
        <v>6.042021671674469</v>
      </c>
      <c r="N127" s="25">
        <v>2.1500000000000012</v>
      </c>
      <c r="O127">
        <f t="shared" si="28"/>
        <v>1.0176296682800821</v>
      </c>
      <c r="P127">
        <f t="shared" si="19"/>
        <v>8.4416798117770142E-5</v>
      </c>
      <c r="Q127">
        <f t="shared" si="29"/>
        <v>1.0176296682800821</v>
      </c>
      <c r="R127" s="12">
        <f t="shared" si="30"/>
        <v>1.7629668280082056</v>
      </c>
      <c r="S127" s="19">
        <f t="shared" si="20"/>
        <v>2.4156469775659133</v>
      </c>
      <c r="T127" s="19">
        <f t="shared" si="21"/>
        <v>1.4524400651850506</v>
      </c>
      <c r="W127" s="20">
        <v>2.1500000000000012</v>
      </c>
      <c r="X127" s="21">
        <v>2.9557000000000002</v>
      </c>
      <c r="Y127" s="25">
        <v>6.4</v>
      </c>
    </row>
    <row r="128" spans="1:25" x14ac:dyDescent="0.3">
      <c r="A128">
        <f t="shared" si="22"/>
        <v>126</v>
      </c>
      <c r="B128" s="9">
        <f>WORKDAY(B127,1,Feriados!$A$2:$A$5000)</f>
        <v>44015</v>
      </c>
      <c r="C128" s="9">
        <f t="shared" si="33"/>
        <v>44562</v>
      </c>
      <c r="D128" s="10">
        <f t="shared" si="33"/>
        <v>5.2725999999999997</v>
      </c>
      <c r="E128" s="11">
        <f>TRUNC(1000/((1+D128/100)^(NETWORKDAYS($B128,C128-1,Feriados!$A$1:$A$936)/252)),6)</f>
        <v>926.00968499999999</v>
      </c>
      <c r="F128">
        <f t="shared" si="17"/>
        <v>2.0392173263661384E-4</v>
      </c>
      <c r="G128">
        <f t="shared" si="24"/>
        <v>1.0258151799058881</v>
      </c>
      <c r="H128" s="12">
        <f t="shared" si="25"/>
        <v>2.5815179905888108</v>
      </c>
      <c r="I128" s="24">
        <v>2.927</v>
      </c>
      <c r="J128" s="16">
        <f>TRUNC(1000/((1+I128/100)^(NETWORKDAYS($B128,C128-1,Feriados!$A$1:$A$936)/252)),6)</f>
        <v>957.75791000000004</v>
      </c>
      <c r="K128">
        <f t="shared" si="18"/>
        <v>5.3282437981727604E-4</v>
      </c>
      <c r="L128">
        <f t="shared" si="26"/>
        <v>1.0609852344610624</v>
      </c>
      <c r="M128" s="12">
        <f t="shared" si="27"/>
        <v>6.098523446106241</v>
      </c>
      <c r="N128" s="25">
        <v>2.1500000000000012</v>
      </c>
      <c r="O128">
        <f t="shared" si="28"/>
        <v>1.0177155733183478</v>
      </c>
      <c r="P128">
        <f t="shared" si="19"/>
        <v>8.4416798117770142E-5</v>
      </c>
      <c r="Q128">
        <f t="shared" si="29"/>
        <v>1.0177155733183478</v>
      </c>
      <c r="R128" s="12">
        <f t="shared" si="30"/>
        <v>1.7715573318347833</v>
      </c>
      <c r="S128" s="19">
        <f t="shared" si="20"/>
        <v>2.4156534858396546</v>
      </c>
      <c r="T128" s="19">
        <f t="shared" si="21"/>
        <v>1.4572026229121018</v>
      </c>
      <c r="W128" s="20">
        <v>2.1500000000000012</v>
      </c>
      <c r="X128" s="21">
        <v>2.927</v>
      </c>
      <c r="Y128" s="25">
        <v>6.4</v>
      </c>
    </row>
    <row r="129" spans="1:25" x14ac:dyDescent="0.3">
      <c r="A129">
        <f t="shared" si="22"/>
        <v>127</v>
      </c>
      <c r="B129" s="9">
        <f>WORKDAY(B128,1,Feriados!$A$2:$A$5000)</f>
        <v>44018</v>
      </c>
      <c r="C129" s="9">
        <f t="shared" si="33"/>
        <v>44562</v>
      </c>
      <c r="D129" s="10">
        <f t="shared" si="33"/>
        <v>5.2725999999999997</v>
      </c>
      <c r="E129" s="11">
        <f>TRUNC(1000/((1+D129/100)^(NETWORKDAYS($B129,C129-1,Feriados!$A$1:$A$936)/252)),6)</f>
        <v>926.19851800000004</v>
      </c>
      <c r="F129">
        <f t="shared" si="17"/>
        <v>2.0392119332979242E-4</v>
      </c>
      <c r="G129">
        <f t="shared" si="24"/>
        <v>1.0260243653615104</v>
      </c>
      <c r="H129" s="12">
        <f t="shared" si="25"/>
        <v>2.6024365361510426</v>
      </c>
      <c r="I129" s="24">
        <v>2.9464000000000001</v>
      </c>
      <c r="J129" s="16">
        <f>TRUNC(1000/((1+I129/100)^(NETWORKDAYS($B129,C129-1,Feriados!$A$1:$A$936)/252)),6)</f>
        <v>957.59824700000001</v>
      </c>
      <c r="K129">
        <f t="shared" si="18"/>
        <v>-1.6670496618509389E-4</v>
      </c>
      <c r="L129">
        <f t="shared" si="26"/>
        <v>1.0608083629534286</v>
      </c>
      <c r="M129" s="12">
        <f t="shared" si="27"/>
        <v>6.0808362953428619</v>
      </c>
      <c r="N129" s="25">
        <v>2.1500000000000012</v>
      </c>
      <c r="O129">
        <f t="shared" si="28"/>
        <v>1.0178014856084419</v>
      </c>
      <c r="P129">
        <f t="shared" si="19"/>
        <v>8.4416798117770142E-5</v>
      </c>
      <c r="Q129">
        <f t="shared" si="29"/>
        <v>1.0178014856084419</v>
      </c>
      <c r="R129" s="12">
        <f t="shared" si="30"/>
        <v>1.7801485608441858</v>
      </c>
      <c r="S129" s="19">
        <f t="shared" si="20"/>
        <v>2.4156470972199315</v>
      </c>
      <c r="T129" s="19">
        <f t="shared" si="21"/>
        <v>1.4619209842334224</v>
      </c>
      <c r="W129" s="20">
        <v>2.1500000000000012</v>
      </c>
      <c r="X129" s="21">
        <v>2.9464000000000001</v>
      </c>
      <c r="Y129" s="25">
        <v>6.4</v>
      </c>
    </row>
    <row r="130" spans="1:25" x14ac:dyDescent="0.3">
      <c r="A130">
        <f t="shared" si="22"/>
        <v>128</v>
      </c>
      <c r="B130" s="9">
        <f>WORKDAY(B129,1,Feriados!$A$2:$A$5000)</f>
        <v>44019</v>
      </c>
      <c r="C130" s="9">
        <f t="shared" si="33"/>
        <v>44562</v>
      </c>
      <c r="D130" s="10">
        <f t="shared" si="33"/>
        <v>5.2725999999999997</v>
      </c>
      <c r="E130" s="11">
        <f>TRUNC(1000/((1+D130/100)^(NETWORKDAYS($B130,C130-1,Feriados!$A$1:$A$936)/252)),6)</f>
        <v>926.38738999999998</v>
      </c>
      <c r="F130">
        <f t="shared" si="17"/>
        <v>2.0392172555805388E-4</v>
      </c>
      <c r="G130">
        <f t="shared" si="24"/>
        <v>1.0262335940205596</v>
      </c>
      <c r="H130" s="12">
        <f t="shared" si="25"/>
        <v>2.6233594020559581</v>
      </c>
      <c r="I130" s="24">
        <v>3.0030999999999999</v>
      </c>
      <c r="J130" s="16">
        <f>TRUNC(1000/((1+I130/100)^(NETWORKDAYS($B130,C130-1,Feriados!$A$1:$A$936)/252)),6)</f>
        <v>956.92419700000005</v>
      </c>
      <c r="K130">
        <f t="shared" si="18"/>
        <v>-7.0389644311863453E-4</v>
      </c>
      <c r="L130">
        <f t="shared" si="26"/>
        <v>1.0600616637199152</v>
      </c>
      <c r="M130" s="12">
        <f t="shared" si="27"/>
        <v>6.006166371991517</v>
      </c>
      <c r="N130" s="25">
        <v>2.1500000000000012</v>
      </c>
      <c r="O130">
        <f t="shared" si="28"/>
        <v>1.0178874051509765</v>
      </c>
      <c r="P130">
        <f t="shared" si="19"/>
        <v>8.4416798117770142E-5</v>
      </c>
      <c r="Q130">
        <f t="shared" si="29"/>
        <v>1.0178874051509765</v>
      </c>
      <c r="R130" s="12">
        <f t="shared" si="30"/>
        <v>1.7887405150976532</v>
      </c>
      <c r="S130" s="19">
        <f t="shared" si="20"/>
        <v>2.4156534019871501</v>
      </c>
      <c r="T130" s="19">
        <f t="shared" si="21"/>
        <v>1.4665958421100225</v>
      </c>
      <c r="W130" s="20">
        <v>2.1500000000000012</v>
      </c>
      <c r="X130" s="21">
        <v>3.0030999999999999</v>
      </c>
      <c r="Y130" s="25">
        <v>6.4</v>
      </c>
    </row>
    <row r="131" spans="1:25" x14ac:dyDescent="0.3">
      <c r="A131">
        <f t="shared" si="22"/>
        <v>129</v>
      </c>
      <c r="B131" s="9">
        <f>WORKDAY(B130,1,Feriados!$A$2:$A$5000)</f>
        <v>44020</v>
      </c>
      <c r="C131" s="9">
        <f t="shared" si="33"/>
        <v>44562</v>
      </c>
      <c r="D131" s="10">
        <f t="shared" si="33"/>
        <v>5.2725999999999997</v>
      </c>
      <c r="E131" s="11">
        <f>TRUNC(1000/((1+D131/100)^(NETWORKDAYS($B131,C131-1,Feriados!$A$1:$A$936)/252)),6)</f>
        <v>926.57630099999994</v>
      </c>
      <c r="F131">
        <f t="shared" si="17"/>
        <v>2.0392224898491129E-4</v>
      </c>
      <c r="G131">
        <f t="shared" si="24"/>
        <v>1.026442865883036</v>
      </c>
      <c r="H131" s="12">
        <f t="shared" si="25"/>
        <v>2.6442865883036015</v>
      </c>
      <c r="I131" s="24">
        <v>3.1366999999999998</v>
      </c>
      <c r="J131" s="16">
        <f>TRUNC(1000/((1+I131/100)^(NETWORKDAYS($B131,C131-1,Feriados!$A$1:$A$936)/252)),6)</f>
        <v>955.19724499999995</v>
      </c>
      <c r="K131">
        <f t="shared" si="18"/>
        <v>-1.8046904921144025E-3</v>
      </c>
      <c r="L131">
        <f t="shared" si="26"/>
        <v>1.0581485805143449</v>
      </c>
      <c r="M131" s="12">
        <f t="shared" si="27"/>
        <v>5.8148580514344905</v>
      </c>
      <c r="N131" s="25">
        <v>2.1500000000000012</v>
      </c>
      <c r="O131">
        <f t="shared" si="28"/>
        <v>1.0179733319465638</v>
      </c>
      <c r="P131">
        <f t="shared" si="19"/>
        <v>8.4416798117770142E-5</v>
      </c>
      <c r="Q131">
        <f t="shared" si="29"/>
        <v>1.0179733319465638</v>
      </c>
      <c r="R131" s="12">
        <f t="shared" si="30"/>
        <v>1.7973331946563809</v>
      </c>
      <c r="S131" s="19">
        <f t="shared" si="20"/>
        <v>2.415659602493081</v>
      </c>
      <c r="T131" s="19">
        <f t="shared" si="21"/>
        <v>1.4712278147231035</v>
      </c>
      <c r="W131" s="20">
        <v>2.1500000000000012</v>
      </c>
      <c r="X131" s="21">
        <v>3.1366999999999998</v>
      </c>
      <c r="Y131" s="25">
        <v>6.4</v>
      </c>
    </row>
    <row r="132" spans="1:25" x14ac:dyDescent="0.3">
      <c r="A132">
        <f t="shared" si="22"/>
        <v>130</v>
      </c>
      <c r="B132" s="9">
        <f>WORKDAY(B131,1,Feriados!$A$2:$A$5000)</f>
        <v>44021</v>
      </c>
      <c r="C132" s="9">
        <f t="shared" si="33"/>
        <v>44562</v>
      </c>
      <c r="D132" s="10">
        <f t="shared" si="33"/>
        <v>5.2725999999999997</v>
      </c>
      <c r="E132" s="11">
        <f>TRUNC(1000/((1+D132/100)^(NETWORKDAYS($B132,C132-1,Feriados!$A$1:$A$936)/252)),6)</f>
        <v>926.76524900000004</v>
      </c>
      <c r="F132">
        <f t="shared" ref="F132:F195" si="34">+E132/E131-1</f>
        <v>2.0392060513119148E-4</v>
      </c>
      <c r="G132">
        <f t="shared" si="24"/>
        <v>1.0266521787333796</v>
      </c>
      <c r="H132" s="12">
        <f t="shared" si="25"/>
        <v>2.665217873337955</v>
      </c>
      <c r="I132" s="24">
        <v>3.16</v>
      </c>
      <c r="J132" s="16">
        <f>TRUNC(1000/((1+I132/100)^(NETWORKDAYS($B132,C132-1,Feriados!$A$1:$A$936)/252)),6)</f>
        <v>954.99496399999998</v>
      </c>
      <c r="K132">
        <f t="shared" ref="K132:K195" si="35">+J132/J131-1</f>
        <v>-2.117688268666873E-4</v>
      </c>
      <c r="L132">
        <f t="shared" si="26"/>
        <v>1.0579244976307987</v>
      </c>
      <c r="M132" s="12">
        <f t="shared" si="27"/>
        <v>5.7924497630798655</v>
      </c>
      <c r="N132" s="25">
        <v>2.1500000000000012</v>
      </c>
      <c r="O132">
        <f t="shared" si="28"/>
        <v>1.0180592659958161</v>
      </c>
      <c r="P132">
        <f t="shared" ref="P132:P195" si="36">+O132/O131-1</f>
        <v>8.4416798117770142E-5</v>
      </c>
      <c r="Q132">
        <f t="shared" si="29"/>
        <v>1.0180592659958161</v>
      </c>
      <c r="R132" s="12">
        <f t="shared" si="30"/>
        <v>1.8059265995816087</v>
      </c>
      <c r="S132" s="19">
        <f t="shared" ref="S132:S195" si="37">+F132/P132</f>
        <v>2.4156401294289935</v>
      </c>
      <c r="T132" s="19">
        <f t="shared" ref="T132:T195" si="38">+H132/R132</f>
        <v>1.4758173859089423</v>
      </c>
      <c r="W132" s="20">
        <v>2.1500000000000012</v>
      </c>
      <c r="X132" s="21">
        <v>3.16</v>
      </c>
      <c r="Y132" s="25">
        <v>6.4</v>
      </c>
    </row>
    <row r="133" spans="1:25" x14ac:dyDescent="0.3">
      <c r="A133">
        <f t="shared" ref="A133:A196" si="39">+A132+1</f>
        <v>131</v>
      </c>
      <c r="B133" s="9">
        <f>WORKDAY(B132,1,Feriados!$A$2:$A$5000)</f>
        <v>44022</v>
      </c>
      <c r="C133" s="9">
        <f t="shared" ref="C133:D148" si="40">+C132</f>
        <v>44562</v>
      </c>
      <c r="D133" s="10">
        <f t="shared" si="40"/>
        <v>5.2725999999999997</v>
      </c>
      <c r="E133" s="11">
        <f>TRUNC(1000/((1+D133/100)^(NETWORKDAYS($B133,C133-1,Feriados!$A$1:$A$936)/252)),6)</f>
        <v>926.95423700000003</v>
      </c>
      <c r="F133">
        <f t="shared" si="34"/>
        <v>2.0392219087184138E-4</v>
      </c>
      <c r="G133">
        <f t="shared" ref="G133:G196" si="41">+(1+F133)*G132</f>
        <v>1.0268615358949302</v>
      </c>
      <c r="H133" s="12">
        <f t="shared" ref="H133:H196" si="42">+(G133-1)*100</f>
        <v>2.6861535894930233</v>
      </c>
      <c r="I133" s="24">
        <v>3.08</v>
      </c>
      <c r="J133" s="16">
        <f>TRUNC(1000/((1+I133/100)^(NETWORKDAYS($B133,C133-1,Feriados!$A$1:$A$936)/252)),6)</f>
        <v>956.207314</v>
      </c>
      <c r="K133">
        <f t="shared" si="35"/>
        <v>1.2694831341539814E-3</v>
      </c>
      <c r="L133">
        <f t="shared" ref="L133:L196" si="43">+(1+K133)*L132</f>
        <v>1.0592675149377493</v>
      </c>
      <c r="M133" s="12">
        <f t="shared" ref="M133:M196" si="44">+(L133-1)*100</f>
        <v>5.9267514937749288</v>
      </c>
      <c r="N133" s="25">
        <v>2.1500000000000012</v>
      </c>
      <c r="O133">
        <f t="shared" ref="O133:O196" si="45">+((N132/100+1)^(1/252))*O132</f>
        <v>1.0181452072993455</v>
      </c>
      <c r="P133">
        <f t="shared" si="36"/>
        <v>8.4416798117770142E-5</v>
      </c>
      <c r="Q133">
        <f t="shared" ref="Q133:Q196" si="46">+(1+P133)*Q132</f>
        <v>1.0181452072993455</v>
      </c>
      <c r="R133" s="12">
        <f t="shared" ref="R133:R196" si="47">+(Q133-1)*100</f>
        <v>1.8145207299345545</v>
      </c>
      <c r="S133" s="19">
        <f t="shared" si="37"/>
        <v>2.4156589140866123</v>
      </c>
      <c r="T133" s="19">
        <f t="shared" si="38"/>
        <v>1.4803653356938538</v>
      </c>
      <c r="W133" s="20">
        <v>2.1500000000000012</v>
      </c>
      <c r="X133" s="21">
        <v>3.08</v>
      </c>
      <c r="Y133" s="25">
        <v>6.4</v>
      </c>
    </row>
    <row r="134" spans="1:25" x14ac:dyDescent="0.3">
      <c r="A134">
        <f t="shared" si="39"/>
        <v>132</v>
      </c>
      <c r="B134" s="9">
        <f>WORKDAY(B133,1,Feriados!$A$2:$A$5000)</f>
        <v>44025</v>
      </c>
      <c r="C134" s="9">
        <f t="shared" si="40"/>
        <v>44562</v>
      </c>
      <c r="D134" s="10">
        <f t="shared" si="40"/>
        <v>5.2725999999999997</v>
      </c>
      <c r="E134" s="11">
        <f>TRUNC(1000/((1+D134/100)^(NETWORKDAYS($B134,C134-1,Feriados!$A$1:$A$936)/252)),6)</f>
        <v>927.14326300000005</v>
      </c>
      <c r="F134">
        <f t="shared" si="34"/>
        <v>2.039216095626184E-4</v>
      </c>
      <c r="G134">
        <f t="shared" si="41"/>
        <v>1.0270709351521279</v>
      </c>
      <c r="H134" s="12">
        <f t="shared" si="42"/>
        <v>2.7070935152127884</v>
      </c>
      <c r="I134" s="24">
        <v>3.0939000000000001</v>
      </c>
      <c r="J134" s="16">
        <f>TRUNC(1000/((1+I134/100)^(NETWORKDAYS($B134,C134-1,Feriados!$A$1:$A$936)/252)),6)</f>
        <v>956.13260600000001</v>
      </c>
      <c r="K134">
        <f t="shared" si="35"/>
        <v>-7.8129500691082043E-5</v>
      </c>
      <c r="L134">
        <f t="shared" si="43"/>
        <v>1.059184754895709</v>
      </c>
      <c r="M134" s="12">
        <f t="shared" si="44"/>
        <v>5.9184754895708958</v>
      </c>
      <c r="N134" s="25">
        <v>2.1500000000000012</v>
      </c>
      <c r="O134">
        <f t="shared" si="45"/>
        <v>1.0182311558577648</v>
      </c>
      <c r="P134">
        <f t="shared" si="36"/>
        <v>8.4416798117770142E-5</v>
      </c>
      <c r="Q134">
        <f t="shared" si="46"/>
        <v>1.0182311558577648</v>
      </c>
      <c r="R134" s="12">
        <f t="shared" si="47"/>
        <v>1.8231155857764803</v>
      </c>
      <c r="S134" s="19">
        <f t="shared" si="37"/>
        <v>2.4156520279071318</v>
      </c>
      <c r="T134" s="19">
        <f t="shared" si="38"/>
        <v>1.4848721256802895</v>
      </c>
      <c r="W134" s="20">
        <v>2.1500000000000012</v>
      </c>
      <c r="X134" s="21">
        <v>3.0939000000000001</v>
      </c>
      <c r="Y134" s="25">
        <v>6.4</v>
      </c>
    </row>
    <row r="135" spans="1:25" x14ac:dyDescent="0.3">
      <c r="A135">
        <f t="shared" si="39"/>
        <v>133</v>
      </c>
      <c r="B135" s="9">
        <f>WORKDAY(B134,1,Feriados!$A$2:$A$5000)</f>
        <v>44026</v>
      </c>
      <c r="C135" s="9">
        <f t="shared" si="40"/>
        <v>44562</v>
      </c>
      <c r="D135" s="10">
        <f t="shared" si="40"/>
        <v>5.2725999999999997</v>
      </c>
      <c r="E135" s="11">
        <f>TRUNC(1000/((1+D135/100)^(NETWORKDAYS($B135,C135-1,Feriados!$A$1:$A$936)/252)),6)</f>
        <v>927.33232699999996</v>
      </c>
      <c r="F135">
        <f t="shared" si="34"/>
        <v>2.0392102013255808E-4</v>
      </c>
      <c r="G135">
        <f t="shared" si="41"/>
        <v>1.0272803765049725</v>
      </c>
      <c r="H135" s="12">
        <f t="shared" si="42"/>
        <v>2.7280376504972503</v>
      </c>
      <c r="I135" s="24">
        <v>3.0773999999999999</v>
      </c>
      <c r="J135" s="16">
        <f>TRUNC(1000/((1+I135/100)^(NETWORKDAYS($B135,C135-1,Feriados!$A$1:$A$936)/252)),6)</f>
        <v>956.47297600000002</v>
      </c>
      <c r="K135">
        <f t="shared" si="35"/>
        <v>3.5598618629273382E-4</v>
      </c>
      <c r="L135">
        <f t="shared" si="43"/>
        <v>1.0595618100371837</v>
      </c>
      <c r="M135" s="12">
        <f t="shared" si="44"/>
        <v>5.9561810037183749</v>
      </c>
      <c r="N135" s="25">
        <v>2.1500000000000012</v>
      </c>
      <c r="O135">
        <f t="shared" si="45"/>
        <v>1.018317111671686</v>
      </c>
      <c r="P135">
        <f t="shared" si="36"/>
        <v>8.4416798117770142E-5</v>
      </c>
      <c r="Q135">
        <f t="shared" si="46"/>
        <v>1.018317111671686</v>
      </c>
      <c r="R135" s="12">
        <f t="shared" si="47"/>
        <v>1.8317111671686037</v>
      </c>
      <c r="S135" s="19">
        <f t="shared" si="37"/>
        <v>2.4156450455283465</v>
      </c>
      <c r="T135" s="19">
        <f t="shared" si="38"/>
        <v>1.4893383298602461</v>
      </c>
      <c r="W135" s="20">
        <v>2.1500000000000012</v>
      </c>
      <c r="X135" s="21">
        <v>3.0773999999999999</v>
      </c>
      <c r="Y135" s="25">
        <v>6.4</v>
      </c>
    </row>
    <row r="136" spans="1:25" x14ac:dyDescent="0.3">
      <c r="A136">
        <f t="shared" si="39"/>
        <v>134</v>
      </c>
      <c r="B136" s="9">
        <f>WORKDAY(B135,1,Feriados!$A$2:$A$5000)</f>
        <v>44027</v>
      </c>
      <c r="C136" s="9">
        <f t="shared" si="40"/>
        <v>44562</v>
      </c>
      <c r="D136" s="10">
        <f t="shared" si="40"/>
        <v>5.2725999999999997</v>
      </c>
      <c r="E136" s="11">
        <f>TRUNC(1000/((1+D136/100)^(NETWORKDAYS($B136,C136-1,Feriados!$A$1:$A$936)/252)),6)</f>
        <v>927.52143000000001</v>
      </c>
      <c r="F136">
        <f t="shared" si="34"/>
        <v>2.0392150094861172E-4</v>
      </c>
      <c r="G136">
        <f t="shared" si="41"/>
        <v>1.0274898610612444</v>
      </c>
      <c r="H136" s="12">
        <f t="shared" si="42"/>
        <v>2.7489861061244403</v>
      </c>
      <c r="I136" s="24">
        <v>3.1185999999999998</v>
      </c>
      <c r="J136" s="16">
        <f>TRUNC(1000/((1+I136/100)^(NETWORKDAYS($B136,C136-1,Feriados!$A$1:$A$936)/252)),6)</f>
        <v>956.02843399999995</v>
      </c>
      <c r="K136">
        <f t="shared" si="35"/>
        <v>-4.6477214846063486E-4</v>
      </c>
      <c r="L136">
        <f t="shared" si="43"/>
        <v>1.0590693552183059</v>
      </c>
      <c r="M136" s="12">
        <f t="shared" si="44"/>
        <v>5.9069355218305919</v>
      </c>
      <c r="N136" s="25">
        <v>2.1500000000000012</v>
      </c>
      <c r="O136">
        <f t="shared" si="45"/>
        <v>1.0184030747417219</v>
      </c>
      <c r="P136">
        <f t="shared" si="36"/>
        <v>8.4416798117770142E-5</v>
      </c>
      <c r="Q136">
        <f t="shared" si="46"/>
        <v>1.0184030747417219</v>
      </c>
      <c r="R136" s="12">
        <f t="shared" si="47"/>
        <v>1.840307474172187</v>
      </c>
      <c r="S136" s="19">
        <f t="shared" si="37"/>
        <v>2.415650741267398</v>
      </c>
      <c r="T136" s="19">
        <f t="shared" si="38"/>
        <v>1.4937645717930901</v>
      </c>
      <c r="W136" s="20">
        <v>2.1500000000000012</v>
      </c>
      <c r="X136" s="21">
        <v>3.1185999999999998</v>
      </c>
      <c r="Y136" s="25">
        <v>6.4</v>
      </c>
    </row>
    <row r="137" spans="1:25" x14ac:dyDescent="0.3">
      <c r="A137">
        <f t="shared" si="39"/>
        <v>135</v>
      </c>
      <c r="B137" s="9">
        <f>WORKDAY(B136,1,Feriados!$A$2:$A$5000)</f>
        <v>44028</v>
      </c>
      <c r="C137" s="9">
        <f t="shared" si="40"/>
        <v>44562</v>
      </c>
      <c r="D137" s="10">
        <f t="shared" si="40"/>
        <v>5.2725999999999997</v>
      </c>
      <c r="E137" s="11">
        <f>TRUNC(1000/((1+D137/100)^(NETWORKDAYS($B137,C137-1,Feriados!$A$1:$A$936)/252)),6)</f>
        <v>927.71057199999996</v>
      </c>
      <c r="F137">
        <f t="shared" si="34"/>
        <v>2.0392197299412551E-4</v>
      </c>
      <c r="G137">
        <f t="shared" si="41"/>
        <v>1.0276993888209436</v>
      </c>
      <c r="H137" s="12">
        <f t="shared" si="42"/>
        <v>2.7699388820943582</v>
      </c>
      <c r="I137" s="24">
        <v>3.0882000000000001</v>
      </c>
      <c r="J137" s="16">
        <f>TRUNC(1000/((1+I137/100)^(NETWORKDAYS($B137,C137-1,Feriados!$A$1:$A$936)/252)),6)</f>
        <v>956.55672600000003</v>
      </c>
      <c r="K137">
        <f t="shared" si="35"/>
        <v>5.5259025904663694E-4</v>
      </c>
      <c r="L137">
        <f t="shared" si="43"/>
        <v>1.0596545866276543</v>
      </c>
      <c r="M137" s="12">
        <f t="shared" si="44"/>
        <v>5.9654586627654327</v>
      </c>
      <c r="N137" s="25">
        <v>2.1500000000000012</v>
      </c>
      <c r="O137">
        <f t="shared" si="45"/>
        <v>1.0184890450684849</v>
      </c>
      <c r="P137">
        <f t="shared" si="36"/>
        <v>8.4416798117770142E-5</v>
      </c>
      <c r="Q137">
        <f t="shared" si="46"/>
        <v>1.0184890450684849</v>
      </c>
      <c r="R137" s="12">
        <f t="shared" si="47"/>
        <v>1.8489045068484922</v>
      </c>
      <c r="S137" s="19">
        <f t="shared" si="37"/>
        <v>2.4156563331107788</v>
      </c>
      <c r="T137" s="19">
        <f t="shared" si="38"/>
        <v>1.4981514036199708</v>
      </c>
      <c r="W137" s="20">
        <v>2.1500000000000012</v>
      </c>
      <c r="X137" s="21">
        <v>3.0882000000000001</v>
      </c>
      <c r="Y137" s="25">
        <v>6.4</v>
      </c>
    </row>
    <row r="138" spans="1:25" x14ac:dyDescent="0.3">
      <c r="A138">
        <f t="shared" si="39"/>
        <v>136</v>
      </c>
      <c r="B138" s="9">
        <f>WORKDAY(B137,1,Feriados!$A$2:$A$5000)</f>
        <v>44029</v>
      </c>
      <c r="C138" s="9">
        <f t="shared" si="40"/>
        <v>44562</v>
      </c>
      <c r="D138" s="10">
        <f t="shared" si="40"/>
        <v>5.2725999999999997</v>
      </c>
      <c r="E138" s="11">
        <f>TRUNC(1000/((1+D138/100)^(NETWORKDAYS($B138,C138-1,Feriados!$A$1:$A$936)/252)),6)</f>
        <v>927.89975200000003</v>
      </c>
      <c r="F138">
        <f t="shared" si="34"/>
        <v>2.0392135835245462E-4</v>
      </c>
      <c r="G138">
        <f t="shared" si="41"/>
        <v>1.02790895867629</v>
      </c>
      <c r="H138" s="12">
        <f t="shared" si="42"/>
        <v>2.7908958676289952</v>
      </c>
      <c r="I138" s="24">
        <v>3.0186000000000002</v>
      </c>
      <c r="J138" s="16">
        <f>TRUNC(1000/((1+I138/100)^(NETWORKDAYS($B138,C138-1,Feriados!$A$1:$A$936)/252)),6)</f>
        <v>957.61361599999998</v>
      </c>
      <c r="K138">
        <f t="shared" si="35"/>
        <v>1.1048900407815143E-3</v>
      </c>
      <c r="L138">
        <f t="shared" si="43"/>
        <v>1.0608253884270877</v>
      </c>
      <c r="M138" s="12">
        <f t="shared" si="44"/>
        <v>6.0825388427087734</v>
      </c>
      <c r="N138" s="25">
        <v>2.1500000000000012</v>
      </c>
      <c r="O138">
        <f t="shared" si="45"/>
        <v>1.0185750226525876</v>
      </c>
      <c r="P138">
        <f t="shared" si="36"/>
        <v>8.4416798117770142E-5</v>
      </c>
      <c r="Q138">
        <f t="shared" si="46"/>
        <v>1.0185750226525876</v>
      </c>
      <c r="R138" s="12">
        <f t="shared" si="47"/>
        <v>1.8575022652587592</v>
      </c>
      <c r="S138" s="19">
        <f t="shared" si="37"/>
        <v>2.4156490520756697</v>
      </c>
      <c r="T138" s="19">
        <f t="shared" si="38"/>
        <v>1.5024993077142814</v>
      </c>
      <c r="W138" s="20">
        <v>2.1500000000000012</v>
      </c>
      <c r="X138" s="21">
        <v>3.0186000000000002</v>
      </c>
      <c r="Y138" s="25">
        <v>6.4</v>
      </c>
    </row>
    <row r="139" spans="1:25" x14ac:dyDescent="0.3">
      <c r="A139">
        <f t="shared" si="39"/>
        <v>137</v>
      </c>
      <c r="B139" s="9">
        <f>WORKDAY(B138,1,Feriados!$A$2:$A$5000)</f>
        <v>44032</v>
      </c>
      <c r="C139" s="9">
        <f t="shared" si="40"/>
        <v>44562</v>
      </c>
      <c r="D139" s="10">
        <f t="shared" si="40"/>
        <v>5.2725999999999997</v>
      </c>
      <c r="E139" s="11">
        <f>TRUNC(1000/((1+D139/100)^(NETWORKDAYS($B139,C139-1,Feriados!$A$1:$A$936)/252)),6)</f>
        <v>928.08897100000002</v>
      </c>
      <c r="F139">
        <f t="shared" si="34"/>
        <v>2.0392181331252424E-4</v>
      </c>
      <c r="G139">
        <f t="shared" si="41"/>
        <v>1.0281185717350634</v>
      </c>
      <c r="H139" s="12">
        <f t="shared" si="42"/>
        <v>2.811857173506338</v>
      </c>
      <c r="I139" s="24">
        <v>2.9889999999999999</v>
      </c>
      <c r="J139" s="16">
        <f>TRUNC(1000/((1+I139/100)^(NETWORKDAYS($B139,C139-1,Feriados!$A$1:$A$936)/252)),6)</f>
        <v>958.126441</v>
      </c>
      <c r="K139">
        <f t="shared" si="35"/>
        <v>5.3552392262568027E-4</v>
      </c>
      <c r="L139">
        <f t="shared" si="43"/>
        <v>1.0613934858003191</v>
      </c>
      <c r="M139" s="12">
        <f t="shared" si="44"/>
        <v>6.1393485800319114</v>
      </c>
      <c r="N139" s="25">
        <v>2.1500000000000012</v>
      </c>
      <c r="O139">
        <f t="shared" si="45"/>
        <v>1.0186610074946427</v>
      </c>
      <c r="P139">
        <f t="shared" si="36"/>
        <v>8.4416798117770142E-5</v>
      </c>
      <c r="Q139">
        <f t="shared" si="46"/>
        <v>1.0186610074946427</v>
      </c>
      <c r="R139" s="12">
        <f t="shared" si="47"/>
        <v>1.8661007494642723</v>
      </c>
      <c r="S139" s="19">
        <f t="shared" si="37"/>
        <v>2.4156544415251604</v>
      </c>
      <c r="T139" s="19">
        <f t="shared" si="38"/>
        <v>1.506808876376893</v>
      </c>
      <c r="W139" s="20">
        <v>2.1500000000000012</v>
      </c>
      <c r="X139" s="21">
        <v>2.9889999999999999</v>
      </c>
      <c r="Y139" s="25">
        <v>6.4</v>
      </c>
    </row>
    <row r="140" spans="1:25" x14ac:dyDescent="0.3">
      <c r="A140">
        <f t="shared" si="39"/>
        <v>138</v>
      </c>
      <c r="B140" s="9">
        <f>WORKDAY(B139,1,Feriados!$A$2:$A$5000)</f>
        <v>44033</v>
      </c>
      <c r="C140" s="9">
        <f t="shared" si="40"/>
        <v>44562</v>
      </c>
      <c r="D140" s="10">
        <f t="shared" si="40"/>
        <v>5.2725999999999997</v>
      </c>
      <c r="E140" s="11">
        <f>TRUNC(1000/((1+D140/100)^(NETWORKDAYS($B140,C140-1,Feriados!$A$1:$A$936)/252)),6)</f>
        <v>928.27822800000001</v>
      </c>
      <c r="F140">
        <f t="shared" si="34"/>
        <v>2.039211820350495E-4</v>
      </c>
      <c r="G140">
        <f t="shared" si="41"/>
        <v>1.0283282268894838</v>
      </c>
      <c r="H140" s="12">
        <f t="shared" si="42"/>
        <v>2.8328226889483776</v>
      </c>
      <c r="I140" s="24">
        <v>3.0718000000000001</v>
      </c>
      <c r="J140" s="16">
        <f>TRUNC(1000/((1+I140/100)^(NETWORKDAYS($B140,C140-1,Feriados!$A$1:$A$936)/252)),6)</f>
        <v>957.12367500000005</v>
      </c>
      <c r="K140">
        <f t="shared" si="35"/>
        <v>-1.0465904676979498E-3</v>
      </c>
      <c r="L140">
        <f t="shared" si="43"/>
        <v>1.0602826414956037</v>
      </c>
      <c r="M140" s="12">
        <f t="shared" si="44"/>
        <v>6.0282641495603695</v>
      </c>
      <c r="N140" s="25">
        <v>2.1500000000000012</v>
      </c>
      <c r="O140">
        <f t="shared" si="45"/>
        <v>1.0187469995952629</v>
      </c>
      <c r="P140">
        <f t="shared" si="36"/>
        <v>8.4416798117770142E-5</v>
      </c>
      <c r="Q140">
        <f t="shared" si="46"/>
        <v>1.0187469995952629</v>
      </c>
      <c r="R140" s="12">
        <f t="shared" si="47"/>
        <v>1.8746999595262936</v>
      </c>
      <c r="S140" s="19">
        <f t="shared" si="37"/>
        <v>2.415646963422593</v>
      </c>
      <c r="T140" s="19">
        <f t="shared" si="38"/>
        <v>1.5110805729489567</v>
      </c>
      <c r="W140" s="20">
        <v>2.1500000000000012</v>
      </c>
      <c r="X140" s="21">
        <v>3.0718000000000001</v>
      </c>
      <c r="Y140" s="25">
        <v>6.4</v>
      </c>
    </row>
    <row r="141" spans="1:25" x14ac:dyDescent="0.3">
      <c r="A141">
        <f t="shared" si="39"/>
        <v>139</v>
      </c>
      <c r="B141" s="9">
        <f>WORKDAY(B140,1,Feriados!$A$2:$A$5000)</f>
        <v>44034</v>
      </c>
      <c r="C141" s="9">
        <f t="shared" si="40"/>
        <v>44562</v>
      </c>
      <c r="D141" s="10">
        <f t="shared" si="40"/>
        <v>5.2725999999999997</v>
      </c>
      <c r="E141" s="11">
        <f>TRUNC(1000/((1+D141/100)^(NETWORKDAYS($B141,C141-1,Feriados!$A$1:$A$936)/252)),6)</f>
        <v>928.46752400000003</v>
      </c>
      <c r="F141">
        <f t="shared" si="34"/>
        <v>2.0392161993054714E-4</v>
      </c>
      <c r="G141">
        <f t="shared" si="41"/>
        <v>1.0285379252473315</v>
      </c>
      <c r="H141" s="12">
        <f t="shared" si="42"/>
        <v>2.8537925247331453</v>
      </c>
      <c r="I141" s="24">
        <v>3.0505</v>
      </c>
      <c r="J141" s="16">
        <f>TRUNC(1000/((1+I141/100)^(NETWORKDAYS($B141,C141-1,Feriados!$A$1:$A$936)/252)),6)</f>
        <v>957.52440200000001</v>
      </c>
      <c r="K141">
        <f t="shared" si="35"/>
        <v>4.1867839075226954E-4</v>
      </c>
      <c r="L141">
        <f t="shared" si="43"/>
        <v>1.0607265589256876</v>
      </c>
      <c r="M141" s="12">
        <f t="shared" si="44"/>
        <v>6.0726558925687568</v>
      </c>
      <c r="N141" s="25">
        <v>2.1500000000000012</v>
      </c>
      <c r="O141">
        <f t="shared" si="45"/>
        <v>1.0188329989550609</v>
      </c>
      <c r="P141">
        <f t="shared" si="36"/>
        <v>8.4416798117770142E-5</v>
      </c>
      <c r="Q141">
        <f t="shared" si="46"/>
        <v>1.0188329989550609</v>
      </c>
      <c r="R141" s="12">
        <f t="shared" si="47"/>
        <v>1.8832998955060853</v>
      </c>
      <c r="S141" s="19">
        <f t="shared" si="37"/>
        <v>2.4156521507254451</v>
      </c>
      <c r="T141" s="19">
        <f t="shared" si="38"/>
        <v>1.5153149700389414</v>
      </c>
      <c r="W141" s="20">
        <v>2.1500000000000012</v>
      </c>
      <c r="X141" s="21">
        <v>3.0505</v>
      </c>
      <c r="Y141" s="25">
        <v>6.4</v>
      </c>
    </row>
    <row r="142" spans="1:25" x14ac:dyDescent="0.3">
      <c r="A142">
        <f t="shared" si="39"/>
        <v>140</v>
      </c>
      <c r="B142" s="9">
        <f>WORKDAY(B141,1,Feriados!$A$2:$A$5000)</f>
        <v>44035</v>
      </c>
      <c r="C142" s="9">
        <f t="shared" si="40"/>
        <v>44562</v>
      </c>
      <c r="D142" s="10">
        <f t="shared" si="40"/>
        <v>5.2725999999999997</v>
      </c>
      <c r="E142" s="11">
        <f>TRUNC(1000/((1+D142/100)^(NETWORKDAYS($B142,C142-1,Feriados!$A$1:$A$936)/252)),6)</f>
        <v>928.65685900000005</v>
      </c>
      <c r="F142">
        <f t="shared" si="34"/>
        <v>2.0392204908192824E-4</v>
      </c>
      <c r="G142">
        <f t="shared" si="41"/>
        <v>1.0287476668086064</v>
      </c>
      <c r="H142" s="12">
        <f t="shared" si="42"/>
        <v>2.8747666808606409</v>
      </c>
      <c r="I142" s="24">
        <v>3.05</v>
      </c>
      <c r="J142" s="16">
        <f>TRUNC(1000/((1+I142/100)^(NETWORKDAYS($B142,C142-1,Feriados!$A$1:$A$936)/252)),6)</f>
        <v>957.64527899999996</v>
      </c>
      <c r="K142">
        <f t="shared" si="35"/>
        <v>1.262390804321889E-4</v>
      </c>
      <c r="L142">
        <f t="shared" si="43"/>
        <v>1.0608604640710764</v>
      </c>
      <c r="M142" s="12">
        <f t="shared" si="44"/>
        <v>6.086046407107637</v>
      </c>
      <c r="N142" s="25">
        <v>2.1500000000000012</v>
      </c>
      <c r="O142">
        <f t="shared" si="45"/>
        <v>1.0189190055746493</v>
      </c>
      <c r="P142">
        <f t="shared" si="36"/>
        <v>8.4416798117770142E-5</v>
      </c>
      <c r="Q142">
        <f t="shared" si="46"/>
        <v>1.0189190055746493</v>
      </c>
      <c r="R142" s="12">
        <f t="shared" si="47"/>
        <v>1.8919005574649317</v>
      </c>
      <c r="S142" s="19">
        <f t="shared" si="37"/>
        <v>2.4156572344456366</v>
      </c>
      <c r="T142" s="19">
        <f t="shared" si="38"/>
        <v>1.5195125713756907</v>
      </c>
      <c r="W142" s="20">
        <v>2.1500000000000012</v>
      </c>
      <c r="X142" s="21">
        <v>3.05</v>
      </c>
      <c r="Y142" s="25">
        <v>6.4</v>
      </c>
    </row>
    <row r="143" spans="1:25" x14ac:dyDescent="0.3">
      <c r="A143">
        <f t="shared" si="39"/>
        <v>141</v>
      </c>
      <c r="B143" s="9">
        <f>WORKDAY(B142,1,Feriados!$A$2:$A$5000)</f>
        <v>44036</v>
      </c>
      <c r="C143" s="9">
        <f t="shared" si="40"/>
        <v>44562</v>
      </c>
      <c r="D143" s="10">
        <f t="shared" si="40"/>
        <v>5.2725999999999997</v>
      </c>
      <c r="E143" s="11">
        <f>TRUNC(1000/((1+D143/100)^(NETWORKDAYS($B143,C143-1,Feriados!$A$1:$A$936)/252)),6)</f>
        <v>928.84623199999999</v>
      </c>
      <c r="F143">
        <f t="shared" si="34"/>
        <v>2.0392139267011444E-4</v>
      </c>
      <c r="G143">
        <f t="shared" si="41"/>
        <v>1.0289574504655281</v>
      </c>
      <c r="H143" s="12">
        <f t="shared" si="42"/>
        <v>2.8957450465528112</v>
      </c>
      <c r="I143" s="24">
        <v>2.9098999999999999</v>
      </c>
      <c r="J143" s="16">
        <f>TRUNC(1000/((1+I143/100)^(NETWORKDAYS($B143,C143-1,Feriados!$A$1:$A$936)/252)),6)</f>
        <v>959.63304800000003</v>
      </c>
      <c r="K143">
        <f t="shared" si="35"/>
        <v>2.0756840174429581E-3</v>
      </c>
      <c r="L143">
        <f t="shared" si="43"/>
        <v>1.0630624751810858</v>
      </c>
      <c r="M143" s="12">
        <f t="shared" si="44"/>
        <v>6.3062475181085764</v>
      </c>
      <c r="N143" s="25">
        <v>2.1500000000000012</v>
      </c>
      <c r="O143">
        <f t="shared" si="45"/>
        <v>1.0190050194546412</v>
      </c>
      <c r="P143">
        <f t="shared" si="36"/>
        <v>8.4416798117770142E-5</v>
      </c>
      <c r="Q143">
        <f t="shared" si="46"/>
        <v>1.0190050194546412</v>
      </c>
      <c r="R143" s="12">
        <f t="shared" si="47"/>
        <v>1.900501945464117</v>
      </c>
      <c r="S143" s="19">
        <f t="shared" si="37"/>
        <v>2.4156494586021027</v>
      </c>
      <c r="T143" s="19">
        <f t="shared" si="38"/>
        <v>1.5236738133649468</v>
      </c>
      <c r="W143" s="20">
        <v>2.1500000000000012</v>
      </c>
      <c r="X143" s="21">
        <v>2.9098999999999999</v>
      </c>
      <c r="Y143" s="25">
        <v>6.4</v>
      </c>
    </row>
    <row r="144" spans="1:25" x14ac:dyDescent="0.3">
      <c r="A144">
        <f t="shared" si="39"/>
        <v>142</v>
      </c>
      <c r="B144" s="9">
        <f>WORKDAY(B143,1,Feriados!$A$2:$A$5000)</f>
        <v>44039</v>
      </c>
      <c r="C144" s="9">
        <f t="shared" si="40"/>
        <v>44562</v>
      </c>
      <c r="D144" s="10">
        <f t="shared" si="40"/>
        <v>5.2725999999999997</v>
      </c>
      <c r="E144" s="11">
        <f>TRUNC(1000/((1+D144/100)^(NETWORKDAYS($B144,C144-1,Feriados!$A$1:$A$936)/252)),6)</f>
        <v>929.03564400000005</v>
      </c>
      <c r="F144">
        <f t="shared" si="34"/>
        <v>2.0392180478800981E-4</v>
      </c>
      <c r="G144">
        <f t="shared" si="41"/>
        <v>1.0291672773258771</v>
      </c>
      <c r="H144" s="12">
        <f t="shared" si="42"/>
        <v>2.9167277325877095</v>
      </c>
      <c r="I144" s="24">
        <v>2.8363999999999998</v>
      </c>
      <c r="J144" s="16">
        <f>TRUNC(1000/((1+I144/100)^(NETWORKDAYS($B144,C144-1,Feriados!$A$1:$A$936)/252)),6)</f>
        <v>960.72509200000002</v>
      </c>
      <c r="K144">
        <f t="shared" si="35"/>
        <v>1.1379808170175476E-3</v>
      </c>
      <c r="L144">
        <f t="shared" si="43"/>
        <v>1.0642722198851331</v>
      </c>
      <c r="M144" s="12">
        <f t="shared" si="44"/>
        <v>6.4272219885133097</v>
      </c>
      <c r="N144" s="25">
        <v>2.1500000000000012</v>
      </c>
      <c r="O144">
        <f t="shared" si="45"/>
        <v>1.0190910405956495</v>
      </c>
      <c r="P144">
        <f t="shared" si="36"/>
        <v>8.4416798117770142E-5</v>
      </c>
      <c r="Q144">
        <f t="shared" si="46"/>
        <v>1.0190910405956495</v>
      </c>
      <c r="R144" s="12">
        <f t="shared" si="47"/>
        <v>1.9091040595649478</v>
      </c>
      <c r="S144" s="19">
        <f t="shared" si="37"/>
        <v>2.4156543405439028</v>
      </c>
      <c r="T144" s="19">
        <f t="shared" si="38"/>
        <v>1.5277992406827641</v>
      </c>
      <c r="W144" s="20">
        <v>2.1500000000000012</v>
      </c>
      <c r="X144" s="21">
        <v>2.8363999999999998</v>
      </c>
      <c r="Y144" s="25">
        <v>6.4</v>
      </c>
    </row>
    <row r="145" spans="1:25" x14ac:dyDescent="0.3">
      <c r="A145">
        <f t="shared" si="39"/>
        <v>143</v>
      </c>
      <c r="B145" s="9">
        <f>WORKDAY(B144,1,Feriados!$A$2:$A$5000)</f>
        <v>44040</v>
      </c>
      <c r="C145" s="9">
        <f t="shared" si="40"/>
        <v>44562</v>
      </c>
      <c r="D145" s="10">
        <f t="shared" si="40"/>
        <v>5.2725999999999997</v>
      </c>
      <c r="E145" s="11">
        <f>TRUNC(1000/((1+D145/100)^(NETWORKDAYS($B145,C145-1,Feriados!$A$1:$A$936)/252)),6)</f>
        <v>929.22509400000001</v>
      </c>
      <c r="F145">
        <f t="shared" si="34"/>
        <v>2.0392113179235061E-4</v>
      </c>
      <c r="G145">
        <f t="shared" si="41"/>
        <v>1.029377146281873</v>
      </c>
      <c r="H145" s="12">
        <f t="shared" si="42"/>
        <v>2.9377146281873046</v>
      </c>
      <c r="I145" s="24">
        <v>2.8371</v>
      </c>
      <c r="J145" s="16">
        <f>TRUNC(1000/((1+I145/100)^(NETWORKDAYS($B145,C145-1,Feriados!$A$1:$A$936)/252)),6)</f>
        <v>960.82238500000005</v>
      </c>
      <c r="K145">
        <f t="shared" si="35"/>
        <v>1.012703850562513E-4</v>
      </c>
      <c r="L145">
        <f t="shared" si="43"/>
        <v>1.0643799991426455</v>
      </c>
      <c r="M145" s="12">
        <f t="shared" si="44"/>
        <v>6.4379999142645472</v>
      </c>
      <c r="N145" s="25">
        <v>2.1500000000000012</v>
      </c>
      <c r="O145">
        <f t="shared" si="45"/>
        <v>1.0191770689982871</v>
      </c>
      <c r="P145">
        <f t="shared" si="36"/>
        <v>8.4416798117770142E-5</v>
      </c>
      <c r="Q145">
        <f t="shared" si="46"/>
        <v>1.0191770689982871</v>
      </c>
      <c r="R145" s="12">
        <f t="shared" si="47"/>
        <v>1.9177068998287083</v>
      </c>
      <c r="S145" s="19">
        <f t="shared" si="37"/>
        <v>2.4156463682484093</v>
      </c>
      <c r="T145" s="19">
        <f t="shared" si="38"/>
        <v>1.5318892727818336</v>
      </c>
      <c r="W145" s="20">
        <v>2.1500000000000012</v>
      </c>
      <c r="X145" s="21">
        <v>2.8371</v>
      </c>
      <c r="Y145" s="25">
        <v>6.4</v>
      </c>
    </row>
    <row r="146" spans="1:25" x14ac:dyDescent="0.3">
      <c r="A146">
        <f t="shared" si="39"/>
        <v>144</v>
      </c>
      <c r="B146" s="9">
        <f>WORKDAY(B145,1,Feriados!$A$2:$A$5000)</f>
        <v>44041</v>
      </c>
      <c r="C146" s="9">
        <f t="shared" si="40"/>
        <v>44562</v>
      </c>
      <c r="D146" s="10">
        <f t="shared" si="40"/>
        <v>5.2725999999999997</v>
      </c>
      <c r="E146" s="11">
        <f>TRUNC(1000/((1+D146/100)^(NETWORKDAYS($B146,C146-1,Feriados!$A$1:$A$936)/252)),6)</f>
        <v>929.41458299999999</v>
      </c>
      <c r="F146">
        <f t="shared" si="34"/>
        <v>2.0392152689763243E-4</v>
      </c>
      <c r="G146">
        <f t="shared" si="41"/>
        <v>1.0295870584412963</v>
      </c>
      <c r="H146" s="12">
        <f t="shared" si="42"/>
        <v>2.9587058441296277</v>
      </c>
      <c r="I146" s="24">
        <v>2.8369</v>
      </c>
      <c r="J146" s="16">
        <f>TRUNC(1000/((1+I146/100)^(NETWORKDAYS($B146,C146-1,Feriados!$A$1:$A$936)/252)),6)</f>
        <v>960.93172000000004</v>
      </c>
      <c r="K146">
        <f t="shared" si="35"/>
        <v>1.1379314398474172E-4</v>
      </c>
      <c r="L146">
        <f t="shared" si="43"/>
        <v>1.0645011182891424</v>
      </c>
      <c r="M146" s="12">
        <f t="shared" si="44"/>
        <v>6.4501118289142401</v>
      </c>
      <c r="N146" s="25">
        <v>2.1500000000000012</v>
      </c>
      <c r="O146">
        <f t="shared" si="45"/>
        <v>1.0192631046631671</v>
      </c>
      <c r="P146">
        <f t="shared" si="36"/>
        <v>8.4416798117770142E-5</v>
      </c>
      <c r="Q146">
        <f t="shared" si="46"/>
        <v>1.0192631046631671</v>
      </c>
      <c r="R146" s="12">
        <f t="shared" si="47"/>
        <v>1.9263104663167052</v>
      </c>
      <c r="S146" s="19">
        <f t="shared" si="37"/>
        <v>2.4156510486590697</v>
      </c>
      <c r="T146" s="19">
        <f t="shared" si="38"/>
        <v>1.5359444367173916</v>
      </c>
      <c r="W146" s="20">
        <v>2.1500000000000012</v>
      </c>
      <c r="X146" s="21">
        <v>2.8369</v>
      </c>
      <c r="Y146" s="25">
        <v>6.4</v>
      </c>
    </row>
    <row r="147" spans="1:25" x14ac:dyDescent="0.3">
      <c r="A147">
        <f t="shared" si="39"/>
        <v>145</v>
      </c>
      <c r="B147" s="9">
        <f>WORKDAY(B146,1,Feriados!$A$2:$A$5000)</f>
        <v>44042</v>
      </c>
      <c r="C147" s="9">
        <f t="shared" si="40"/>
        <v>44562</v>
      </c>
      <c r="D147" s="10">
        <f t="shared" si="40"/>
        <v>5.2725999999999997</v>
      </c>
      <c r="E147" s="11">
        <f>TRUNC(1000/((1+D147/100)^(NETWORKDAYS($B147,C147-1,Feriados!$A$1:$A$936)/252)),6)</f>
        <v>929.60411099999999</v>
      </c>
      <c r="F147">
        <f t="shared" si="34"/>
        <v>2.0392191328455489E-4</v>
      </c>
      <c r="G147">
        <f t="shared" si="41"/>
        <v>1.0297970138041466</v>
      </c>
      <c r="H147" s="12">
        <f t="shared" si="42"/>
        <v>2.9797013804146566</v>
      </c>
      <c r="I147" s="24">
        <v>2.7241</v>
      </c>
      <c r="J147" s="16">
        <f>TRUNC(1000/((1+I147/100)^(NETWORKDAYS($B147,C147-1,Feriados!$A$1:$A$936)/252)),6)</f>
        <v>962.53794400000004</v>
      </c>
      <c r="K147">
        <f t="shared" si="35"/>
        <v>1.6715277127077321E-3</v>
      </c>
      <c r="L147">
        <f t="shared" si="43"/>
        <v>1.066280461408571</v>
      </c>
      <c r="M147" s="12">
        <f t="shared" si="44"/>
        <v>6.6280461408571023</v>
      </c>
      <c r="N147" s="25">
        <v>2.1500000000000012</v>
      </c>
      <c r="O147">
        <f t="shared" si="45"/>
        <v>1.0193491475909022</v>
      </c>
      <c r="P147">
        <f t="shared" si="36"/>
        <v>8.4416798117770142E-5</v>
      </c>
      <c r="Q147">
        <f t="shared" si="46"/>
        <v>1.0193491475909022</v>
      </c>
      <c r="R147" s="12">
        <f t="shared" si="47"/>
        <v>1.9349147590902227</v>
      </c>
      <c r="S147" s="19">
        <f t="shared" si="37"/>
        <v>2.4156556257921888</v>
      </c>
      <c r="T147" s="19">
        <f t="shared" si="38"/>
        <v>1.5399651929967613</v>
      </c>
      <c r="W147" s="20">
        <v>2.1500000000000012</v>
      </c>
      <c r="X147" s="21">
        <v>2.7241</v>
      </c>
      <c r="Y147" s="25">
        <v>6.4</v>
      </c>
    </row>
    <row r="148" spans="1:25" x14ac:dyDescent="0.3">
      <c r="A148">
        <f t="shared" si="39"/>
        <v>146</v>
      </c>
      <c r="B148" s="9">
        <f>WORKDAY(B147,1,Feriados!$A$2:$A$5000)</f>
        <v>44043</v>
      </c>
      <c r="C148" s="9">
        <f t="shared" si="40"/>
        <v>44562</v>
      </c>
      <c r="D148" s="10">
        <f t="shared" si="40"/>
        <v>5.2725999999999997</v>
      </c>
      <c r="E148" s="11">
        <f>TRUNC(1000/((1+D148/100)^(NETWORKDAYS($B148,C148-1,Feriados!$A$1:$A$936)/252)),6)</f>
        <v>929.793677</v>
      </c>
      <c r="F148">
        <f t="shared" si="34"/>
        <v>2.0392121523227225E-4</v>
      </c>
      <c r="G148">
        <f t="shared" si="41"/>
        <v>1.030007011262644</v>
      </c>
      <c r="H148" s="12">
        <f t="shared" si="42"/>
        <v>3.0007011262644046</v>
      </c>
      <c r="I148" s="24">
        <v>2.7349999999999999</v>
      </c>
      <c r="J148" s="16">
        <f>TRUNC(1000/((1+I148/100)^(NETWORKDAYS($B148,C148-1,Feriados!$A$1:$A$936)/252)),6)</f>
        <v>962.49591999999996</v>
      </c>
      <c r="K148">
        <f t="shared" si="35"/>
        <v>-4.3659577538823768E-5</v>
      </c>
      <c r="L148">
        <f t="shared" si="43"/>
        <v>1.0662339080540881</v>
      </c>
      <c r="M148" s="12">
        <f t="shared" si="44"/>
        <v>6.6233908054088131</v>
      </c>
      <c r="N148" s="25">
        <v>2.1500000000000012</v>
      </c>
      <c r="O148">
        <f t="shared" si="45"/>
        <v>1.0194351977821059</v>
      </c>
      <c r="P148">
        <f t="shared" si="36"/>
        <v>8.4416798117770142E-5</v>
      </c>
      <c r="Q148">
        <f t="shared" si="46"/>
        <v>1.0194351977821059</v>
      </c>
      <c r="R148" s="12">
        <f t="shared" si="47"/>
        <v>1.9435197782105895</v>
      </c>
      <c r="S148" s="19">
        <f t="shared" si="37"/>
        <v>2.4156473566763466</v>
      </c>
      <c r="T148" s="19">
        <f t="shared" si="38"/>
        <v>1.5439519370506063</v>
      </c>
      <c r="W148" s="20">
        <v>2.1500000000000012</v>
      </c>
      <c r="X148" s="21">
        <v>2.7349999999999999</v>
      </c>
      <c r="Y148" s="25">
        <v>6.4</v>
      </c>
    </row>
    <row r="149" spans="1:25" x14ac:dyDescent="0.3">
      <c r="A149">
        <f t="shared" si="39"/>
        <v>147</v>
      </c>
      <c r="B149" s="9">
        <f>WORKDAY(B148,1,Feriados!$A$2:$A$5000)</f>
        <v>44046</v>
      </c>
      <c r="C149" s="9">
        <f t="shared" ref="C149:D164" si="48">+C148</f>
        <v>44562</v>
      </c>
      <c r="D149" s="10">
        <f t="shared" si="48"/>
        <v>5.2725999999999997</v>
      </c>
      <c r="E149" s="11">
        <f>TRUNC(1000/((1+D149/100)^(NETWORKDAYS($B149,C149-1,Feriados!$A$1:$A$936)/252)),6)</f>
        <v>929.98328200000003</v>
      </c>
      <c r="F149">
        <f t="shared" si="34"/>
        <v>2.0392158463788945E-4</v>
      </c>
      <c r="G149">
        <f t="shared" si="41"/>
        <v>1.0302170519245688</v>
      </c>
      <c r="H149" s="12">
        <f t="shared" si="42"/>
        <v>3.0217051924568805</v>
      </c>
      <c r="I149" s="24">
        <v>2.7549999999999999</v>
      </c>
      <c r="J149" s="16">
        <f>TRUNC(1000/((1+I149/100)^(NETWORKDAYS($B149,C149-1,Feriados!$A$1:$A$936)/252)),6)</f>
        <v>962.33431399999995</v>
      </c>
      <c r="K149">
        <f t="shared" si="35"/>
        <v>-1.6790304939684475E-4</v>
      </c>
      <c r="L149">
        <f t="shared" si="43"/>
        <v>1.0660548841295556</v>
      </c>
      <c r="M149" s="12">
        <f t="shared" si="44"/>
        <v>6.6054884129555624</v>
      </c>
      <c r="N149" s="25">
        <v>2.1500000000000012</v>
      </c>
      <c r="O149">
        <f t="shared" si="45"/>
        <v>1.0195212552373911</v>
      </c>
      <c r="P149">
        <f t="shared" si="36"/>
        <v>8.4416798117770142E-5</v>
      </c>
      <c r="Q149">
        <f t="shared" si="46"/>
        <v>1.0195212552373911</v>
      </c>
      <c r="R149" s="12">
        <f t="shared" si="47"/>
        <v>1.9521255237391122</v>
      </c>
      <c r="S149" s="19">
        <f t="shared" si="37"/>
        <v>2.4156517326492035</v>
      </c>
      <c r="T149" s="19">
        <f t="shared" si="38"/>
        <v>1.5479051709078058</v>
      </c>
      <c r="W149" s="20">
        <v>2.1500000000000012</v>
      </c>
      <c r="X149" s="21">
        <v>2.7549999999999999</v>
      </c>
      <c r="Y149" s="25">
        <v>6.4</v>
      </c>
    </row>
    <row r="150" spans="1:25" x14ac:dyDescent="0.3">
      <c r="A150">
        <f t="shared" si="39"/>
        <v>148</v>
      </c>
      <c r="B150" s="9">
        <f>WORKDAY(B149,1,Feriados!$A$2:$A$5000)</f>
        <v>44047</v>
      </c>
      <c r="C150" s="9">
        <f t="shared" si="48"/>
        <v>44562</v>
      </c>
      <c r="D150" s="10">
        <f t="shared" si="48"/>
        <v>5.2725999999999997</v>
      </c>
      <c r="E150" s="11">
        <f>TRUNC(1000/((1+D150/100)^(NETWORKDAYS($B150,C150-1,Feriados!$A$1:$A$936)/252)),6)</f>
        <v>930.17292599999996</v>
      </c>
      <c r="F150">
        <f t="shared" si="34"/>
        <v>2.0392194534091246E-4</v>
      </c>
      <c r="G150">
        <f t="shared" si="41"/>
        <v>1.0304271357899206</v>
      </c>
      <c r="H150" s="12">
        <f t="shared" si="42"/>
        <v>3.0427135789920623</v>
      </c>
      <c r="I150" s="24">
        <v>2.823</v>
      </c>
      <c r="J150" s="16">
        <f>TRUNC(1000/((1+I150/100)^(NETWORKDAYS($B150,C150-1,Feriados!$A$1:$A$936)/252)),6)</f>
        <v>961.54158299999995</v>
      </c>
      <c r="K150">
        <f t="shared" si="35"/>
        <v>-8.2375842622195439E-4</v>
      </c>
      <c r="L150">
        <f t="shared" si="43"/>
        <v>1.0651767124359388</v>
      </c>
      <c r="M150" s="12">
        <f t="shared" si="44"/>
        <v>6.5176712435938811</v>
      </c>
      <c r="N150" s="25">
        <v>2.1500000000000012</v>
      </c>
      <c r="O150">
        <f t="shared" si="45"/>
        <v>1.0196073199573712</v>
      </c>
      <c r="P150">
        <f t="shared" si="36"/>
        <v>8.4416798117770142E-5</v>
      </c>
      <c r="Q150">
        <f t="shared" si="46"/>
        <v>1.0196073199573712</v>
      </c>
      <c r="R150" s="12">
        <f t="shared" si="47"/>
        <v>1.9607319957371194</v>
      </c>
      <c r="S150" s="19">
        <f t="shared" si="37"/>
        <v>2.4156560055312726</v>
      </c>
      <c r="T150" s="19">
        <f t="shared" si="38"/>
        <v>1.551825331359568</v>
      </c>
      <c r="W150" s="20">
        <v>2.1500000000000012</v>
      </c>
      <c r="X150" s="21">
        <v>2.823</v>
      </c>
      <c r="Y150" s="25">
        <v>6.4</v>
      </c>
    </row>
    <row r="151" spans="1:25" x14ac:dyDescent="0.3">
      <c r="A151">
        <f t="shared" si="39"/>
        <v>149</v>
      </c>
      <c r="B151" s="9">
        <f>WORKDAY(B150,1,Feriados!$A$2:$A$5000)</f>
        <v>44048</v>
      </c>
      <c r="C151" s="9">
        <f t="shared" si="48"/>
        <v>44562</v>
      </c>
      <c r="D151" s="10">
        <f t="shared" si="48"/>
        <v>5.2725999999999997</v>
      </c>
      <c r="E151" s="11">
        <f>TRUNC(1000/((1+D151/100)^(NETWORKDAYS($B151,C151-1,Feriados!$A$1:$A$936)/252)),6)</f>
        <v>930.36260800000002</v>
      </c>
      <c r="F151">
        <f t="shared" si="34"/>
        <v>2.0392122227819165E-4</v>
      </c>
      <c r="G151">
        <f t="shared" si="41"/>
        <v>1.0306372617509194</v>
      </c>
      <c r="H151" s="12">
        <f t="shared" si="42"/>
        <v>3.0637261750919409</v>
      </c>
      <c r="I151" s="24">
        <v>2.8567</v>
      </c>
      <c r="J151" s="16">
        <f>TRUNC(1000/((1+I151/100)^(NETWORKDAYS($B151,C151-1,Feriados!$A$1:$A$936)/252)),6)</f>
        <v>961.20523700000001</v>
      </c>
      <c r="K151">
        <f t="shared" si="35"/>
        <v>-3.4979870444140637E-4</v>
      </c>
      <c r="L151">
        <f t="shared" si="43"/>
        <v>1.0648041150019276</v>
      </c>
      <c r="M151" s="12">
        <f t="shared" si="44"/>
        <v>6.480411500192762</v>
      </c>
      <c r="N151" s="25">
        <v>2.1500000000000012</v>
      </c>
      <c r="O151">
        <f t="shared" si="45"/>
        <v>1.0196933919426594</v>
      </c>
      <c r="P151">
        <f t="shared" si="36"/>
        <v>8.4416798117770142E-5</v>
      </c>
      <c r="Q151">
        <f t="shared" si="46"/>
        <v>1.0196933919426594</v>
      </c>
      <c r="R151" s="12">
        <f t="shared" si="47"/>
        <v>1.96933919426594</v>
      </c>
      <c r="S151" s="19">
        <f t="shared" si="37"/>
        <v>2.4156474401421919</v>
      </c>
      <c r="T151" s="19">
        <f t="shared" si="38"/>
        <v>1.5557127913832678</v>
      </c>
      <c r="W151" s="20">
        <v>2.1500000000000012</v>
      </c>
      <c r="X151" s="21">
        <v>2.8567</v>
      </c>
      <c r="Y151" s="25">
        <v>6.4</v>
      </c>
    </row>
    <row r="152" spans="1:25" x14ac:dyDescent="0.3">
      <c r="A152">
        <f t="shared" si="39"/>
        <v>150</v>
      </c>
      <c r="B152" s="9">
        <f>WORKDAY(B151,1,Feriados!$A$2:$A$5000)</f>
        <v>44049</v>
      </c>
      <c r="C152" s="9">
        <f t="shared" si="48"/>
        <v>44562</v>
      </c>
      <c r="D152" s="10">
        <f t="shared" si="48"/>
        <v>5.2725999999999997</v>
      </c>
      <c r="E152" s="11">
        <f>TRUNC(1000/((1+D152/100)^(NETWORKDAYS($B152,C152-1,Feriados!$A$1:$A$936)/252)),6)</f>
        <v>930.55232899999999</v>
      </c>
      <c r="F152">
        <f t="shared" si="34"/>
        <v>2.0392156603099565E-4</v>
      </c>
      <c r="G152">
        <f t="shared" si="41"/>
        <v>1.0308474309153455</v>
      </c>
      <c r="H152" s="12">
        <f t="shared" si="42"/>
        <v>3.0847430915345475</v>
      </c>
      <c r="I152" s="24">
        <v>2.6608000000000001</v>
      </c>
      <c r="J152" s="16">
        <f>TRUNC(1000/((1+I152/100)^(NETWORKDAYS($B152,C152-1,Feriados!$A$1:$A$936)/252)),6)</f>
        <v>963.88327900000002</v>
      </c>
      <c r="K152">
        <f t="shared" si="35"/>
        <v>2.7861292228894552E-3</v>
      </c>
      <c r="L152">
        <f t="shared" si="43"/>
        <v>1.0677707968633874</v>
      </c>
      <c r="M152" s="12">
        <f t="shared" si="44"/>
        <v>6.7770796863387384</v>
      </c>
      <c r="N152" s="25">
        <v>1.9000000000000012</v>
      </c>
      <c r="O152">
        <f t="shared" si="45"/>
        <v>1.019779471193869</v>
      </c>
      <c r="P152">
        <f t="shared" si="36"/>
        <v>8.4416798117770142E-5</v>
      </c>
      <c r="Q152">
        <f t="shared" si="46"/>
        <v>1.019779471193869</v>
      </c>
      <c r="R152" s="12">
        <f t="shared" si="47"/>
        <v>1.9779471193869025</v>
      </c>
      <c r="S152" s="19">
        <f t="shared" si="37"/>
        <v>2.4156515122322459</v>
      </c>
      <c r="T152" s="19">
        <f t="shared" si="38"/>
        <v>1.5595680295490988</v>
      </c>
      <c r="W152" s="20">
        <v>1.9000000000000012</v>
      </c>
      <c r="X152" s="21">
        <v>2.6608000000000001</v>
      </c>
      <c r="Y152" s="25">
        <v>6.65</v>
      </c>
    </row>
    <row r="153" spans="1:25" x14ac:dyDescent="0.3">
      <c r="A153">
        <f t="shared" si="39"/>
        <v>151</v>
      </c>
      <c r="B153" s="9">
        <f>WORKDAY(B152,1,Feriados!$A$2:$A$5000)</f>
        <v>44050</v>
      </c>
      <c r="C153" s="9">
        <f t="shared" si="48"/>
        <v>44562</v>
      </c>
      <c r="D153" s="10">
        <f t="shared" si="48"/>
        <v>5.2725999999999997</v>
      </c>
      <c r="E153" s="11">
        <f>TRUNC(1000/((1+D153/100)^(NETWORKDAYS($B153,C153-1,Feriados!$A$1:$A$936)/252)),6)</f>
        <v>930.74208799999997</v>
      </c>
      <c r="F153">
        <f t="shared" si="34"/>
        <v>2.0392082646636389E-4</v>
      </c>
      <c r="G153">
        <f t="shared" si="41"/>
        <v>1.0310576421754185</v>
      </c>
      <c r="H153" s="12">
        <f t="shared" si="42"/>
        <v>3.1057642175418509</v>
      </c>
      <c r="I153" s="24">
        <v>2.7450000000000001</v>
      </c>
      <c r="J153" s="16">
        <f>TRUNC(1000/((1+I153/100)^(NETWORKDAYS($B153,C153-1,Feriados!$A$1:$A$936)/252)),6)</f>
        <v>962.88043100000004</v>
      </c>
      <c r="K153">
        <f t="shared" si="35"/>
        <v>-1.0404247296834646E-3</v>
      </c>
      <c r="L153">
        <f t="shared" si="43"/>
        <v>1.0666598617206968</v>
      </c>
      <c r="M153" s="12">
        <f t="shared" si="44"/>
        <v>6.6659861720696822</v>
      </c>
      <c r="N153" s="25">
        <v>1.9000000000000012</v>
      </c>
      <c r="O153">
        <f t="shared" si="45"/>
        <v>1.0198556408581581</v>
      </c>
      <c r="P153">
        <f t="shared" si="36"/>
        <v>7.4692290285005569E-5</v>
      </c>
      <c r="Q153">
        <f t="shared" si="46"/>
        <v>1.0198556408581581</v>
      </c>
      <c r="R153" s="12">
        <f t="shared" si="47"/>
        <v>1.9855640858158052</v>
      </c>
      <c r="S153" s="19">
        <f t="shared" si="37"/>
        <v>2.7301455838113573</v>
      </c>
      <c r="T153" s="19">
        <f t="shared" si="38"/>
        <v>1.5641722368612399</v>
      </c>
      <c r="W153" s="20">
        <v>1.9000000000000012</v>
      </c>
      <c r="X153" s="21">
        <v>2.7450000000000001</v>
      </c>
      <c r="Y153" s="25">
        <v>6.65</v>
      </c>
    </row>
    <row r="154" spans="1:25" x14ac:dyDescent="0.3">
      <c r="A154">
        <f t="shared" si="39"/>
        <v>152</v>
      </c>
      <c r="B154" s="9">
        <f>WORKDAY(B153,1,Feriados!$A$2:$A$5000)</f>
        <v>44053</v>
      </c>
      <c r="C154" s="9">
        <f t="shared" si="48"/>
        <v>44562</v>
      </c>
      <c r="D154" s="10">
        <f t="shared" si="48"/>
        <v>5.2725999999999997</v>
      </c>
      <c r="E154" s="11">
        <f>TRUNC(1000/((1+D154/100)^(NETWORKDAYS($B154,C154-1,Feriados!$A$1:$A$936)/252)),6)</f>
        <v>930.93188699999996</v>
      </c>
      <c r="F154">
        <f t="shared" si="34"/>
        <v>2.0392222770104773E-4</v>
      </c>
      <c r="G154">
        <f t="shared" si="41"/>
        <v>1.0312678977466991</v>
      </c>
      <c r="H154" s="12">
        <f t="shared" si="42"/>
        <v>3.1267897746699136</v>
      </c>
      <c r="I154" s="24">
        <v>2.7866</v>
      </c>
      <c r="J154" s="16">
        <f>TRUNC(1000/((1+I154/100)^(NETWORKDAYS($B154,C154-1,Feriados!$A$1:$A$936)/252)),6)</f>
        <v>962.44109700000001</v>
      </c>
      <c r="K154">
        <f t="shared" si="35"/>
        <v>-4.5627056678654299E-4</v>
      </c>
      <c r="L154">
        <f t="shared" si="43"/>
        <v>1.0661731762210211</v>
      </c>
      <c r="M154" s="12">
        <f t="shared" si="44"/>
        <v>6.6173176221021146</v>
      </c>
      <c r="N154" s="25">
        <v>1.9000000000000012</v>
      </c>
      <c r="O154">
        <f t="shared" si="45"/>
        <v>1.0199318162117339</v>
      </c>
      <c r="P154">
        <f t="shared" si="36"/>
        <v>7.4692290285005569E-5</v>
      </c>
      <c r="Q154">
        <f t="shared" si="46"/>
        <v>1.0199318162117339</v>
      </c>
      <c r="R154" s="12">
        <f t="shared" si="47"/>
        <v>1.9931816211733899</v>
      </c>
      <c r="S154" s="19">
        <f t="shared" si="37"/>
        <v>2.7301643439093337</v>
      </c>
      <c r="T154" s="19">
        <f t="shared" si="38"/>
        <v>1.5687430294631988</v>
      </c>
      <c r="W154" s="20">
        <v>1.9000000000000012</v>
      </c>
      <c r="X154" s="21">
        <v>2.7866</v>
      </c>
      <c r="Y154" s="25">
        <v>6.65</v>
      </c>
    </row>
    <row r="155" spans="1:25" x14ac:dyDescent="0.3">
      <c r="A155">
        <f t="shared" si="39"/>
        <v>153</v>
      </c>
      <c r="B155" s="9">
        <f>WORKDAY(B154,1,Feriados!$A$2:$A$5000)</f>
        <v>44054</v>
      </c>
      <c r="C155" s="9">
        <f t="shared" si="48"/>
        <v>44562</v>
      </c>
      <c r="D155" s="10">
        <f t="shared" si="48"/>
        <v>5.2725999999999997</v>
      </c>
      <c r="E155" s="11">
        <f>TRUNC(1000/((1+D155/100)^(NETWORKDAYS($B155,C155-1,Feriados!$A$1:$A$936)/252)),6)</f>
        <v>931.12172399999997</v>
      </c>
      <c r="F155">
        <f t="shared" si="34"/>
        <v>2.0392147121706117E-4</v>
      </c>
      <c r="G155">
        <f t="shared" si="41"/>
        <v>1.0314781954136265</v>
      </c>
      <c r="H155" s="12">
        <f t="shared" si="42"/>
        <v>3.1478195413626509</v>
      </c>
      <c r="I155" s="24">
        <v>2.78</v>
      </c>
      <c r="J155" s="16">
        <f>TRUNC(1000/((1+I155/100)^(NETWORKDAYS($B155,C155-1,Feriados!$A$1:$A$936)/252)),6)</f>
        <v>962.63192100000003</v>
      </c>
      <c r="K155">
        <f t="shared" si="35"/>
        <v>1.9827083506185339E-4</v>
      </c>
      <c r="L155">
        <f t="shared" si="43"/>
        <v>1.0663845672669909</v>
      </c>
      <c r="M155" s="12">
        <f t="shared" si="44"/>
        <v>6.6384567266990935</v>
      </c>
      <c r="N155" s="25">
        <v>1.9000000000000012</v>
      </c>
      <c r="O155">
        <f t="shared" si="45"/>
        <v>1.0200079972550213</v>
      </c>
      <c r="P155">
        <f t="shared" si="36"/>
        <v>7.4692290285005569E-5</v>
      </c>
      <c r="Q155">
        <f t="shared" si="46"/>
        <v>1.0200079972550213</v>
      </c>
      <c r="R155" s="12">
        <f t="shared" si="47"/>
        <v>2.0007997255021337</v>
      </c>
      <c r="S155" s="19">
        <f t="shared" si="37"/>
        <v>2.7301542159030339</v>
      </c>
      <c r="T155" s="19">
        <f t="shared" si="38"/>
        <v>1.5732806743426824</v>
      </c>
      <c r="W155" s="20">
        <v>1.9000000000000012</v>
      </c>
      <c r="X155" s="21">
        <v>2.78</v>
      </c>
      <c r="Y155" s="25">
        <v>6.65</v>
      </c>
    </row>
    <row r="156" spans="1:25" x14ac:dyDescent="0.3">
      <c r="A156">
        <f t="shared" si="39"/>
        <v>154</v>
      </c>
      <c r="B156" s="9">
        <f>WORKDAY(B155,1,Feriados!$A$2:$A$5000)</f>
        <v>44055</v>
      </c>
      <c r="C156" s="9">
        <f t="shared" si="48"/>
        <v>44562</v>
      </c>
      <c r="D156" s="10">
        <f t="shared" si="48"/>
        <v>5.2725999999999997</v>
      </c>
      <c r="E156" s="11">
        <f>TRUNC(1000/((1+D156/100)^(NETWORKDAYS($B156,C156-1,Feriados!$A$1:$A$936)/252)),6)</f>
        <v>931.3116</v>
      </c>
      <c r="F156">
        <f t="shared" si="34"/>
        <v>2.0392178069306155E-4</v>
      </c>
      <c r="G156">
        <f t="shared" si="41"/>
        <v>1.0316885362839814</v>
      </c>
      <c r="H156" s="12">
        <f t="shared" si="42"/>
        <v>3.1688536283981383</v>
      </c>
      <c r="I156" s="24">
        <v>2.871</v>
      </c>
      <c r="J156" s="16">
        <f>TRUNC(1000/((1+I156/100)^(NETWORKDAYS($B156,C156-1,Feriados!$A$1:$A$936)/252)),6)</f>
        <v>961.55741999999998</v>
      </c>
      <c r="K156">
        <f t="shared" si="35"/>
        <v>-1.1162116864812388E-3</v>
      </c>
      <c r="L156">
        <f t="shared" si="43"/>
        <v>1.0651942563507242</v>
      </c>
      <c r="M156" s="12">
        <f t="shared" si="44"/>
        <v>6.5194256350724178</v>
      </c>
      <c r="N156" s="25">
        <v>1.9000000000000012</v>
      </c>
      <c r="O156">
        <f t="shared" si="45"/>
        <v>1.0200841839884454</v>
      </c>
      <c r="P156">
        <f t="shared" si="36"/>
        <v>7.4692290285005569E-5</v>
      </c>
      <c r="Q156">
        <f t="shared" si="46"/>
        <v>1.0200841839884454</v>
      </c>
      <c r="R156" s="12">
        <f t="shared" si="47"/>
        <v>2.0084183988445359</v>
      </c>
      <c r="S156" s="19">
        <f t="shared" si="37"/>
        <v>2.7301583592490095</v>
      </c>
      <c r="T156" s="19">
        <f t="shared" si="38"/>
        <v>1.5777855999632413</v>
      </c>
      <c r="W156" s="20">
        <v>1.9000000000000012</v>
      </c>
      <c r="X156" s="21">
        <v>2.871</v>
      </c>
      <c r="Y156" s="25">
        <v>6.65</v>
      </c>
    </row>
    <row r="157" spans="1:25" x14ac:dyDescent="0.3">
      <c r="A157">
        <f t="shared" si="39"/>
        <v>155</v>
      </c>
      <c r="B157" s="9">
        <f>WORKDAY(B156,1,Feriados!$A$2:$A$5000)</f>
        <v>44056</v>
      </c>
      <c r="C157" s="9">
        <f t="shared" si="48"/>
        <v>44562</v>
      </c>
      <c r="D157" s="10">
        <f t="shared" si="48"/>
        <v>5.2725999999999997</v>
      </c>
      <c r="E157" s="11">
        <f>TRUNC(1000/((1+D157/100)^(NETWORKDAYS($B157,C157-1,Feriados!$A$1:$A$936)/252)),6)</f>
        <v>931.50151400000004</v>
      </c>
      <c r="F157">
        <f t="shared" si="34"/>
        <v>2.0392100774868638E-4</v>
      </c>
      <c r="G157">
        <f t="shared" si="41"/>
        <v>1.0318989192499832</v>
      </c>
      <c r="H157" s="12">
        <f t="shared" si="42"/>
        <v>3.1898919249983226</v>
      </c>
      <c r="I157" s="24">
        <v>2.92</v>
      </c>
      <c r="J157" s="16">
        <f>TRUNC(1000/((1+I157/100)^(NETWORKDAYS($B157,C157-1,Feriados!$A$1:$A$936)/252)),6)</f>
        <v>961.03322500000002</v>
      </c>
      <c r="K157">
        <f t="shared" si="35"/>
        <v>-5.4515205134597622E-4</v>
      </c>
      <c r="L157">
        <f t="shared" si="43"/>
        <v>1.0646135635167926</v>
      </c>
      <c r="M157" s="12">
        <f t="shared" si="44"/>
        <v>6.4613563516792594</v>
      </c>
      <c r="N157" s="25">
        <v>1.9000000000000012</v>
      </c>
      <c r="O157">
        <f t="shared" si="45"/>
        <v>1.020160376412431</v>
      </c>
      <c r="P157">
        <f t="shared" si="36"/>
        <v>7.4692290285005569E-5</v>
      </c>
      <c r="Q157">
        <f t="shared" si="46"/>
        <v>1.020160376412431</v>
      </c>
      <c r="R157" s="12">
        <f t="shared" si="47"/>
        <v>2.0160376412430958</v>
      </c>
      <c r="S157" s="19">
        <f t="shared" si="37"/>
        <v>2.7301480108667038</v>
      </c>
      <c r="T157" s="19">
        <f t="shared" si="38"/>
        <v>1.5822581184701612</v>
      </c>
      <c r="W157" s="20">
        <v>1.9000000000000012</v>
      </c>
      <c r="X157" s="21">
        <v>2.92</v>
      </c>
      <c r="Y157" s="25">
        <v>6.65</v>
      </c>
    </row>
    <row r="158" spans="1:25" x14ac:dyDescent="0.3">
      <c r="A158">
        <f t="shared" si="39"/>
        <v>156</v>
      </c>
      <c r="B158" s="9">
        <f>WORKDAY(B157,1,Feriados!$A$2:$A$5000)</f>
        <v>44057</v>
      </c>
      <c r="C158" s="9">
        <f t="shared" si="48"/>
        <v>44562</v>
      </c>
      <c r="D158" s="10">
        <f t="shared" si="48"/>
        <v>5.2725999999999997</v>
      </c>
      <c r="E158" s="11">
        <f>TRUNC(1000/((1+D158/100)^(NETWORKDAYS($B158,C158-1,Feriados!$A$1:$A$936)/252)),6)</f>
        <v>931.69146699999999</v>
      </c>
      <c r="F158">
        <f t="shared" si="34"/>
        <v>2.0392130033619615E-4</v>
      </c>
      <c r="G158">
        <f t="shared" si="41"/>
        <v>1.0321093454194121</v>
      </c>
      <c r="H158" s="12">
        <f t="shared" si="42"/>
        <v>3.2109345419412127</v>
      </c>
      <c r="I158" s="24">
        <v>2.91</v>
      </c>
      <c r="J158" s="16">
        <f>TRUNC(1000/((1+I158/100)^(NETWORKDAYS($B158,C158-1,Feriados!$A$1:$A$936)/252)),6)</f>
        <v>961.27160200000003</v>
      </c>
      <c r="K158">
        <f t="shared" si="35"/>
        <v>2.4804241289366757E-4</v>
      </c>
      <c r="L158">
        <f t="shared" si="43"/>
        <v>1.0648776328338867</v>
      </c>
      <c r="M158" s="12">
        <f t="shared" si="44"/>
        <v>6.48776328338867</v>
      </c>
      <c r="N158" s="25">
        <v>1.9000000000000012</v>
      </c>
      <c r="O158">
        <f t="shared" si="45"/>
        <v>1.0202365745274031</v>
      </c>
      <c r="P158">
        <f t="shared" si="36"/>
        <v>7.4692290285005569E-5</v>
      </c>
      <c r="Q158">
        <f t="shared" si="46"/>
        <v>1.0202365745274031</v>
      </c>
      <c r="R158" s="12">
        <f t="shared" si="47"/>
        <v>2.0236574527403128</v>
      </c>
      <c r="S158" s="19">
        <f t="shared" si="37"/>
        <v>2.7301519281051316</v>
      </c>
      <c r="T158" s="19">
        <f t="shared" si="38"/>
        <v>1.5866986468451774</v>
      </c>
      <c r="W158" s="20">
        <v>1.9000000000000012</v>
      </c>
      <c r="X158" s="21">
        <v>2.91</v>
      </c>
      <c r="Y158" s="25">
        <v>6.65</v>
      </c>
    </row>
    <row r="159" spans="1:25" x14ac:dyDescent="0.3">
      <c r="A159">
        <f t="shared" si="39"/>
        <v>157</v>
      </c>
      <c r="B159" s="9">
        <f>WORKDAY(B158,1,Feriados!$A$2:$A$5000)</f>
        <v>44060</v>
      </c>
      <c r="C159" s="9">
        <f t="shared" si="48"/>
        <v>44562</v>
      </c>
      <c r="D159" s="10">
        <f t="shared" si="48"/>
        <v>5.2725999999999997</v>
      </c>
      <c r="E159" s="11">
        <f>TRUNC(1000/((1+D159/100)^(NETWORKDAYS($B159,C159-1,Feriados!$A$1:$A$936)/252)),6)</f>
        <v>931.88145899999995</v>
      </c>
      <c r="F159">
        <f t="shared" si="34"/>
        <v>2.0392158426840723E-4</v>
      </c>
      <c r="G159">
        <f t="shared" si="41"/>
        <v>1.0323198147922683</v>
      </c>
      <c r="H159" s="12">
        <f t="shared" si="42"/>
        <v>3.2319814792268309</v>
      </c>
      <c r="I159" s="24">
        <v>2.9390000000000001</v>
      </c>
      <c r="J159" s="16">
        <f>TRUNC(1000/((1+I159/100)^(NETWORKDAYS($B159,C159-1,Feriados!$A$1:$A$936)/252)),6)</f>
        <v>961.00917900000002</v>
      </c>
      <c r="K159">
        <f t="shared" si="35"/>
        <v>-2.7299568556271581E-4</v>
      </c>
      <c r="L159">
        <f t="shared" si="43"/>
        <v>1.0645869258344709</v>
      </c>
      <c r="M159" s="12">
        <f t="shared" si="44"/>
        <v>6.4586925834470899</v>
      </c>
      <c r="N159" s="25">
        <v>1.9000000000000012</v>
      </c>
      <c r="O159">
        <f t="shared" si="45"/>
        <v>1.0203127783337871</v>
      </c>
      <c r="P159">
        <f t="shared" si="36"/>
        <v>7.4692290285005569E-5</v>
      </c>
      <c r="Q159">
        <f t="shared" si="46"/>
        <v>1.0203127783337871</v>
      </c>
      <c r="R159" s="12">
        <f t="shared" si="47"/>
        <v>2.0312778333787085</v>
      </c>
      <c r="S159" s="19">
        <f t="shared" si="37"/>
        <v>2.7301557294641472</v>
      </c>
      <c r="T159" s="19">
        <f t="shared" si="38"/>
        <v>1.5911075413307407</v>
      </c>
      <c r="W159" s="20">
        <v>1.9000000000000012</v>
      </c>
      <c r="X159" s="21">
        <v>2.9390000000000001</v>
      </c>
      <c r="Y159" s="25">
        <v>6.65</v>
      </c>
    </row>
    <row r="160" spans="1:25" x14ac:dyDescent="0.3">
      <c r="A160">
        <f t="shared" si="39"/>
        <v>158</v>
      </c>
      <c r="B160" s="9">
        <f>WORKDAY(B159,1,Feriados!$A$2:$A$5000)</f>
        <v>44061</v>
      </c>
      <c r="C160" s="9">
        <f t="shared" si="48"/>
        <v>44562</v>
      </c>
      <c r="D160" s="10">
        <f t="shared" si="48"/>
        <v>5.2725999999999997</v>
      </c>
      <c r="E160" s="11">
        <f>TRUNC(1000/((1+D160/100)^(NETWORKDAYS($B160,C160-1,Feriados!$A$1:$A$936)/252)),6)</f>
        <v>932.07149000000004</v>
      </c>
      <c r="F160">
        <f t="shared" si="34"/>
        <v>2.0392185955064868E-4</v>
      </c>
      <c r="G160">
        <f t="shared" si="41"/>
        <v>1.0325303273685518</v>
      </c>
      <c r="H160" s="12">
        <f t="shared" si="42"/>
        <v>3.253032736855177</v>
      </c>
      <c r="I160" s="24">
        <v>2.7995000000000001</v>
      </c>
      <c r="J160" s="16">
        <f>TRUNC(1000/((1+I160/100)^(NETWORKDAYS($B160,C160-1,Feriados!$A$1:$A$936)/252)),6)</f>
        <v>962.90567599999997</v>
      </c>
      <c r="K160">
        <f t="shared" si="35"/>
        <v>1.9734431693705368E-3</v>
      </c>
      <c r="L160">
        <f t="shared" si="43"/>
        <v>1.0666878276314602</v>
      </c>
      <c r="M160" s="12">
        <f t="shared" si="44"/>
        <v>6.6687827631460195</v>
      </c>
      <c r="N160" s="25">
        <v>1.9000000000000012</v>
      </c>
      <c r="O160">
        <f t="shared" si="45"/>
        <v>1.0203889878320078</v>
      </c>
      <c r="P160">
        <f t="shared" si="36"/>
        <v>7.4692290285005569E-5</v>
      </c>
      <c r="Q160">
        <f t="shared" si="46"/>
        <v>1.0203889878320078</v>
      </c>
      <c r="R160" s="12">
        <f t="shared" si="47"/>
        <v>2.0388987832007821</v>
      </c>
      <c r="S160" s="19">
        <f t="shared" si="37"/>
        <v>2.7301594150150978</v>
      </c>
      <c r="T160" s="19">
        <f t="shared" si="38"/>
        <v>1.5954851528962986</v>
      </c>
      <c r="W160" s="20">
        <v>1.9000000000000012</v>
      </c>
      <c r="X160" s="21">
        <v>2.7995000000000001</v>
      </c>
      <c r="Y160" s="25">
        <v>6.65</v>
      </c>
    </row>
    <row r="161" spans="1:25" x14ac:dyDescent="0.3">
      <c r="A161">
        <f t="shared" si="39"/>
        <v>159</v>
      </c>
      <c r="B161" s="9">
        <f>WORKDAY(B160,1,Feriados!$A$2:$A$5000)</f>
        <v>44062</v>
      </c>
      <c r="C161" s="9">
        <f t="shared" si="48"/>
        <v>44562</v>
      </c>
      <c r="D161" s="10">
        <f t="shared" si="48"/>
        <v>5.2725999999999997</v>
      </c>
      <c r="E161" s="11">
        <f>TRUNC(1000/((1+D161/100)^(NETWORKDAYS($B161,C161-1,Feriados!$A$1:$A$936)/252)),6)</f>
        <v>932.26156000000003</v>
      </c>
      <c r="F161">
        <f t="shared" si="34"/>
        <v>2.0392212618802752E-4</v>
      </c>
      <c r="G161">
        <f t="shared" si="41"/>
        <v>1.0327408831482623</v>
      </c>
      <c r="H161" s="12">
        <f t="shared" si="42"/>
        <v>3.274088314826229</v>
      </c>
      <c r="I161" s="24">
        <v>2.8904000000000001</v>
      </c>
      <c r="J161" s="16">
        <f>TRUNC(1000/((1+I161/100)^(NETWORKDAYS($B161,C161-1,Feriados!$A$1:$A$936)/252)),6)</f>
        <v>961.84997899999996</v>
      </c>
      <c r="K161">
        <f t="shared" si="35"/>
        <v>-1.0963659539171555E-3</v>
      </c>
      <c r="L161">
        <f t="shared" si="43"/>
        <v>1.0655183474137873</v>
      </c>
      <c r="M161" s="12">
        <f t="shared" si="44"/>
        <v>6.5518347413787259</v>
      </c>
      <c r="N161" s="25">
        <v>1.9000000000000012</v>
      </c>
      <c r="O161">
        <f t="shared" si="45"/>
        <v>1.0204652030224906</v>
      </c>
      <c r="P161">
        <f t="shared" si="36"/>
        <v>7.4692290285005569E-5</v>
      </c>
      <c r="Q161">
        <f t="shared" si="46"/>
        <v>1.0204652030224906</v>
      </c>
      <c r="R161" s="12">
        <f t="shared" si="47"/>
        <v>2.0465203022490552</v>
      </c>
      <c r="S161" s="19">
        <f t="shared" si="37"/>
        <v>2.7301629848263569</v>
      </c>
      <c r="T161" s="19">
        <f t="shared" si="38"/>
        <v>1.5998318273354624</v>
      </c>
      <c r="W161" s="20">
        <v>1.9000000000000012</v>
      </c>
      <c r="X161" s="21">
        <v>2.8904000000000001</v>
      </c>
      <c r="Y161" s="25">
        <v>6.65</v>
      </c>
    </row>
    <row r="162" spans="1:25" x14ac:dyDescent="0.3">
      <c r="A162">
        <f t="shared" si="39"/>
        <v>160</v>
      </c>
      <c r="B162" s="9">
        <f>WORKDAY(B161,1,Feriados!$A$2:$A$5000)</f>
        <v>44063</v>
      </c>
      <c r="C162" s="9">
        <f t="shared" si="48"/>
        <v>44562</v>
      </c>
      <c r="D162" s="10">
        <f t="shared" si="48"/>
        <v>5.2725999999999997</v>
      </c>
      <c r="E162" s="11">
        <f>TRUNC(1000/((1+D162/100)^(NETWORKDAYS($B162,C162-1,Feriados!$A$1:$A$936)/252)),6)</f>
        <v>932.45166800000004</v>
      </c>
      <c r="F162">
        <f t="shared" si="34"/>
        <v>2.0392131152546789E-4</v>
      </c>
      <c r="G162">
        <f t="shared" si="41"/>
        <v>1.0329514810236198</v>
      </c>
      <c r="H162" s="12">
        <f t="shared" si="42"/>
        <v>3.2951481023619777</v>
      </c>
      <c r="I162" s="24">
        <v>2.9</v>
      </c>
      <c r="J162" s="16">
        <f>TRUNC(1000/((1+I162/100)^(NETWORKDAYS($B162,C162-1,Feriados!$A$1:$A$936)/252)),6)</f>
        <v>961.836592</v>
      </c>
      <c r="K162">
        <f t="shared" si="35"/>
        <v>-1.3917970881349717E-5</v>
      </c>
      <c r="L162">
        <f t="shared" si="43"/>
        <v>1.0655035175604544</v>
      </c>
      <c r="M162" s="12">
        <f t="shared" si="44"/>
        <v>6.5503517560454361</v>
      </c>
      <c r="N162" s="25">
        <v>1.9000000000000012</v>
      </c>
      <c r="O162">
        <f t="shared" si="45"/>
        <v>1.0205414239056605</v>
      </c>
      <c r="P162">
        <f t="shared" si="36"/>
        <v>7.4692290285005569E-5</v>
      </c>
      <c r="Q162">
        <f t="shared" si="46"/>
        <v>1.0205414239056605</v>
      </c>
      <c r="R162" s="12">
        <f t="shared" si="47"/>
        <v>2.0541423905660494</v>
      </c>
      <c r="S162" s="19">
        <f t="shared" si="37"/>
        <v>2.7301520779100406</v>
      </c>
      <c r="T162" s="19">
        <f t="shared" si="38"/>
        <v>1.604147851432028</v>
      </c>
      <c r="W162" s="20">
        <v>1.9000000000000012</v>
      </c>
      <c r="X162" s="21">
        <v>2.9</v>
      </c>
      <c r="Y162" s="25">
        <v>6.65</v>
      </c>
    </row>
    <row r="163" spans="1:25" x14ac:dyDescent="0.3">
      <c r="A163">
        <f t="shared" si="39"/>
        <v>161</v>
      </c>
      <c r="B163" s="9">
        <f>WORKDAY(B162,1,Feriados!$A$2:$A$5000)</f>
        <v>44064</v>
      </c>
      <c r="C163" s="9">
        <f t="shared" si="48"/>
        <v>44562</v>
      </c>
      <c r="D163" s="10">
        <f t="shared" si="48"/>
        <v>5.2725999999999997</v>
      </c>
      <c r="E163" s="11">
        <f>TRUNC(1000/((1+D163/100)^(NETWORKDAYS($B163,C163-1,Feriados!$A$1:$A$936)/252)),6)</f>
        <v>932.64181499999995</v>
      </c>
      <c r="F163">
        <f t="shared" si="34"/>
        <v>2.0392156132631456E-4</v>
      </c>
      <c r="G163">
        <f t="shared" si="41"/>
        <v>1.0331621221024045</v>
      </c>
      <c r="H163" s="12">
        <f t="shared" si="42"/>
        <v>3.3162122102404545</v>
      </c>
      <c r="I163" s="24">
        <v>2.9049999999999998</v>
      </c>
      <c r="J163" s="16">
        <f>TRUNC(1000/((1+I163/100)^(NETWORKDAYS($B163,C163-1,Feriados!$A$1:$A$936)/252)),6)</f>
        <v>961.88227900000004</v>
      </c>
      <c r="K163">
        <f t="shared" si="35"/>
        <v>4.7499752432011988E-5</v>
      </c>
      <c r="L163">
        <f t="shared" si="43"/>
        <v>1.065554128713754</v>
      </c>
      <c r="M163" s="12">
        <f t="shared" si="44"/>
        <v>6.555412871375399</v>
      </c>
      <c r="N163" s="25">
        <v>1.9000000000000012</v>
      </c>
      <c r="O163">
        <f t="shared" si="45"/>
        <v>1.0206176504819426</v>
      </c>
      <c r="P163">
        <f t="shared" si="36"/>
        <v>7.4692290285005569E-5</v>
      </c>
      <c r="Q163">
        <f t="shared" si="46"/>
        <v>1.0206176504819426</v>
      </c>
      <c r="R163" s="12">
        <f t="shared" si="47"/>
        <v>2.061765048194264</v>
      </c>
      <c r="S163" s="19">
        <f t="shared" si="37"/>
        <v>2.7301554223093851</v>
      </c>
      <c r="T163" s="19">
        <f t="shared" si="38"/>
        <v>1.6084336152389727</v>
      </c>
      <c r="W163" s="20">
        <v>1.9000000000000012</v>
      </c>
      <c r="X163" s="21">
        <v>2.9049999999999998</v>
      </c>
      <c r="Y163" s="25">
        <v>6.65</v>
      </c>
    </row>
    <row r="164" spans="1:25" x14ac:dyDescent="0.3">
      <c r="A164">
        <f t="shared" si="39"/>
        <v>162</v>
      </c>
      <c r="B164" s="9">
        <f>WORKDAY(B163,1,Feriados!$A$2:$A$5000)</f>
        <v>44067</v>
      </c>
      <c r="C164" s="9">
        <f t="shared" si="48"/>
        <v>44562</v>
      </c>
      <c r="D164" s="10">
        <f t="shared" si="48"/>
        <v>5.2725999999999997</v>
      </c>
      <c r="E164" s="11">
        <f>TRUNC(1000/((1+D164/100)^(NETWORKDAYS($B164,C164-1,Feriados!$A$1:$A$936)/252)),6)</f>
        <v>932.83199999999999</v>
      </c>
      <c r="F164">
        <f t="shared" si="34"/>
        <v>2.0392073027530877E-4</v>
      </c>
      <c r="G164">
        <f t="shared" si="41"/>
        <v>1.0333728052768365</v>
      </c>
      <c r="H164" s="12">
        <f t="shared" si="42"/>
        <v>3.3372805276836504</v>
      </c>
      <c r="I164" s="24">
        <v>2.8466999999999998</v>
      </c>
      <c r="J164" s="16">
        <f>TRUNC(1000/((1+I164/100)^(NETWORKDAYS($B164,C164-1,Feriados!$A$1:$A$936)/252)),6)</f>
        <v>962.72957299999996</v>
      </c>
      <c r="K164">
        <f t="shared" si="35"/>
        <v>8.8087078689169651E-4</v>
      </c>
      <c r="L164">
        <f t="shared" si="43"/>
        <v>1.0664927442175898</v>
      </c>
      <c r="M164" s="12">
        <f t="shared" si="44"/>
        <v>6.6492744217589772</v>
      </c>
      <c r="N164" s="25">
        <v>1.9000000000000012</v>
      </c>
      <c r="O164">
        <f t="shared" si="45"/>
        <v>1.0206938827517624</v>
      </c>
      <c r="P164">
        <f t="shared" si="36"/>
        <v>7.4692290285005569E-5</v>
      </c>
      <c r="Q164">
        <f t="shared" si="46"/>
        <v>1.0206938827517624</v>
      </c>
      <c r="R164" s="12">
        <f t="shared" si="47"/>
        <v>2.0693882751762427</v>
      </c>
      <c r="S164" s="19">
        <f t="shared" si="37"/>
        <v>2.7301442959802471</v>
      </c>
      <c r="T164" s="19">
        <f t="shared" si="38"/>
        <v>1.612689396048417</v>
      </c>
      <c r="W164" s="20">
        <v>1.9000000000000012</v>
      </c>
      <c r="X164" s="21">
        <v>2.8466999999999998</v>
      </c>
      <c r="Y164" s="25">
        <v>6.65</v>
      </c>
    </row>
    <row r="165" spans="1:25" x14ac:dyDescent="0.3">
      <c r="A165">
        <f t="shared" si="39"/>
        <v>163</v>
      </c>
      <c r="B165" s="9">
        <f>WORKDAY(B164,1,Feriados!$A$2:$A$5000)</f>
        <v>44068</v>
      </c>
      <c r="C165" s="9">
        <f t="shared" ref="C165:D180" si="49">+C164</f>
        <v>44562</v>
      </c>
      <c r="D165" s="10">
        <f t="shared" si="49"/>
        <v>5.2725999999999997</v>
      </c>
      <c r="E165" s="11">
        <f>TRUNC(1000/((1+D165/100)^(NETWORKDAYS($B165,C165-1,Feriados!$A$1:$A$936)/252)),6)</f>
        <v>933.02222500000005</v>
      </c>
      <c r="F165">
        <f t="shared" si="34"/>
        <v>2.0392203526475861E-4</v>
      </c>
      <c r="G165">
        <f t="shared" si="41"/>
        <v>1.0335835327624758</v>
      </c>
      <c r="H165" s="12">
        <f t="shared" si="42"/>
        <v>3.3583532762475832</v>
      </c>
      <c r="I165" s="24">
        <v>2.8620999999999999</v>
      </c>
      <c r="J165" s="16">
        <f>TRUNC(1000/((1+I165/100)^(NETWORKDAYS($B165,C165-1,Feriados!$A$1:$A$936)/252)),6)</f>
        <v>962.64232900000002</v>
      </c>
      <c r="K165">
        <f t="shared" si="35"/>
        <v>-9.062150207772568E-5</v>
      </c>
      <c r="L165">
        <f t="shared" si="43"/>
        <v>1.0663960970431539</v>
      </c>
      <c r="M165" s="12">
        <f t="shared" si="44"/>
        <v>6.6396097043153857</v>
      </c>
      <c r="N165" s="25">
        <v>1.9000000000000012</v>
      </c>
      <c r="O165">
        <f t="shared" si="45"/>
        <v>1.0207701207155451</v>
      </c>
      <c r="P165">
        <f t="shared" si="36"/>
        <v>7.4692290285005569E-5</v>
      </c>
      <c r="Q165">
        <f t="shared" si="46"/>
        <v>1.0207701207155451</v>
      </c>
      <c r="R165" s="12">
        <f t="shared" si="47"/>
        <v>2.0770120715545071</v>
      </c>
      <c r="S165" s="19">
        <f t="shared" si="37"/>
        <v>2.7301617675217522</v>
      </c>
      <c r="T165" s="19">
        <f t="shared" si="38"/>
        <v>1.6169156271364742</v>
      </c>
      <c r="W165" s="20">
        <v>1.9000000000000012</v>
      </c>
      <c r="X165" s="21">
        <v>2.8620999999999999</v>
      </c>
      <c r="Y165" s="25">
        <v>6.65</v>
      </c>
    </row>
    <row r="166" spans="1:25" x14ac:dyDescent="0.3">
      <c r="A166">
        <f t="shared" si="39"/>
        <v>164</v>
      </c>
      <c r="B166" s="9">
        <f>WORKDAY(B165,1,Feriados!$A$2:$A$5000)</f>
        <v>44069</v>
      </c>
      <c r="C166" s="9">
        <f t="shared" si="49"/>
        <v>44562</v>
      </c>
      <c r="D166" s="10">
        <f t="shared" si="49"/>
        <v>5.2725999999999997</v>
      </c>
      <c r="E166" s="11">
        <f>TRUNC(1000/((1+D166/100)^(NETWORKDAYS($B166,C166-1,Feriados!$A$1:$A$936)/252)),6)</f>
        <v>933.21248800000001</v>
      </c>
      <c r="F166">
        <f t="shared" si="34"/>
        <v>2.039211874078628E-4</v>
      </c>
      <c r="G166">
        <f t="shared" si="41"/>
        <v>1.0337943023437619</v>
      </c>
      <c r="H166" s="12">
        <f t="shared" si="42"/>
        <v>3.3794302343761906</v>
      </c>
      <c r="I166" s="24">
        <v>2.9457</v>
      </c>
      <c r="J166" s="16">
        <f>TRUNC(1000/((1+I166/100)^(NETWORKDAYS($B166,C166-1,Feriados!$A$1:$A$936)/252)),6)</f>
        <v>961.698534</v>
      </c>
      <c r="K166">
        <f t="shared" si="35"/>
        <v>-9.8042125467356911E-4</v>
      </c>
      <c r="L166">
        <f t="shared" si="43"/>
        <v>1.0653505796437117</v>
      </c>
      <c r="M166" s="12">
        <f t="shared" si="44"/>
        <v>6.5350579643711715</v>
      </c>
      <c r="N166" s="25">
        <v>1.9000000000000012</v>
      </c>
      <c r="O166">
        <f t="shared" si="45"/>
        <v>1.0208463643737158</v>
      </c>
      <c r="P166">
        <f t="shared" si="36"/>
        <v>7.4692290285005569E-5</v>
      </c>
      <c r="Q166">
        <f t="shared" si="46"/>
        <v>1.0208463643737158</v>
      </c>
      <c r="R166" s="12">
        <f t="shared" si="47"/>
        <v>2.0846364373715787</v>
      </c>
      <c r="S166" s="19">
        <f t="shared" si="37"/>
        <v>2.7301504161909445</v>
      </c>
      <c r="T166" s="19">
        <f t="shared" si="38"/>
        <v>1.6211125229285339</v>
      </c>
      <c r="W166" s="20">
        <v>1.9000000000000012</v>
      </c>
      <c r="X166" s="21">
        <v>2.9457</v>
      </c>
      <c r="Y166" s="25">
        <v>6.65</v>
      </c>
    </row>
    <row r="167" spans="1:25" x14ac:dyDescent="0.3">
      <c r="A167">
        <f t="shared" si="39"/>
        <v>165</v>
      </c>
      <c r="B167" s="9">
        <f>WORKDAY(B166,1,Feriados!$A$2:$A$5000)</f>
        <v>44070</v>
      </c>
      <c r="C167" s="9">
        <f t="shared" si="49"/>
        <v>44562</v>
      </c>
      <c r="D167" s="10">
        <f t="shared" si="49"/>
        <v>5.2725999999999997</v>
      </c>
      <c r="E167" s="11">
        <f>TRUNC(1000/((1+D167/100)^(NETWORKDAYS($B167,C167-1,Feriados!$A$1:$A$936)/252)),6)</f>
        <v>933.40278999999998</v>
      </c>
      <c r="F167">
        <f t="shared" si="34"/>
        <v>2.039214031606118E-4</v>
      </c>
      <c r="G167">
        <f t="shared" si="41"/>
        <v>1.0340051151284753</v>
      </c>
      <c r="H167" s="12">
        <f t="shared" si="42"/>
        <v>3.4005115128475261</v>
      </c>
      <c r="I167" s="24">
        <v>2.9849999999999999</v>
      </c>
      <c r="J167" s="16">
        <f>TRUNC(1000/((1+I167/100)^(NETWORKDAYS($B167,C167-1,Feriados!$A$1:$A$936)/252)),6)</f>
        <v>961.31707100000006</v>
      </c>
      <c r="K167">
        <f t="shared" si="35"/>
        <v>-3.9665548663503358E-4</v>
      </c>
      <c r="L167">
        <f t="shared" si="43"/>
        <v>1.0649280024911063</v>
      </c>
      <c r="M167" s="12">
        <f t="shared" si="44"/>
        <v>6.4928002491106307</v>
      </c>
      <c r="N167" s="25">
        <v>1.9000000000000012</v>
      </c>
      <c r="O167">
        <f t="shared" si="45"/>
        <v>1.0209226137267</v>
      </c>
      <c r="P167">
        <f t="shared" si="36"/>
        <v>7.4692290285005569E-5</v>
      </c>
      <c r="Q167">
        <f t="shared" si="46"/>
        <v>1.0209226137267</v>
      </c>
      <c r="R167" s="12">
        <f t="shared" si="47"/>
        <v>2.0922613726700012</v>
      </c>
      <c r="S167" s="19">
        <f t="shared" si="37"/>
        <v>2.7301533047454147</v>
      </c>
      <c r="T167" s="19">
        <f t="shared" si="38"/>
        <v>1.62528045361179</v>
      </c>
      <c r="W167" s="20">
        <v>1.9000000000000012</v>
      </c>
      <c r="X167" s="21">
        <v>2.9849999999999999</v>
      </c>
      <c r="Y167" s="25">
        <v>6.65</v>
      </c>
    </row>
    <row r="168" spans="1:25" x14ac:dyDescent="0.3">
      <c r="A168">
        <f t="shared" si="39"/>
        <v>166</v>
      </c>
      <c r="B168" s="9">
        <f>WORKDAY(B167,1,Feriados!$A$2:$A$5000)</f>
        <v>44071</v>
      </c>
      <c r="C168" s="9">
        <f t="shared" si="49"/>
        <v>44562</v>
      </c>
      <c r="D168" s="10">
        <f t="shared" si="49"/>
        <v>5.2725999999999997</v>
      </c>
      <c r="E168" s="11">
        <f>TRUNC(1000/((1+D168/100)^(NETWORKDAYS($B168,C168-1,Feriados!$A$1:$A$936)/252)),6)</f>
        <v>933.59313099999997</v>
      </c>
      <c r="F168">
        <f t="shared" si="34"/>
        <v>2.0392161030491351E-4</v>
      </c>
      <c r="G168">
        <f t="shared" si="41"/>
        <v>1.0342159711166157</v>
      </c>
      <c r="H168" s="12">
        <f t="shared" si="42"/>
        <v>3.4215971116615673</v>
      </c>
      <c r="I168" s="24">
        <v>2.9249999999999998</v>
      </c>
      <c r="J168" s="16">
        <f>TRUNC(1000/((1+I168/100)^(NETWORKDAYS($B168,C168-1,Feriados!$A$1:$A$936)/252)),6)</f>
        <v>962.17886499999997</v>
      </c>
      <c r="K168">
        <f t="shared" si="35"/>
        <v>8.964721692743538E-4</v>
      </c>
      <c r="L168">
        <f t="shared" si="43"/>
        <v>1.0658826808076205</v>
      </c>
      <c r="M168" s="12">
        <f t="shared" si="44"/>
        <v>6.5882680807620497</v>
      </c>
      <c r="N168" s="25">
        <v>1.9000000000000012</v>
      </c>
      <c r="O168">
        <f t="shared" si="45"/>
        <v>1.020998868774923</v>
      </c>
      <c r="P168">
        <f t="shared" si="36"/>
        <v>7.4692290285005569E-5</v>
      </c>
      <c r="Q168">
        <f t="shared" si="46"/>
        <v>1.020998868774923</v>
      </c>
      <c r="R168" s="12">
        <f t="shared" si="47"/>
        <v>2.0998868774922963</v>
      </c>
      <c r="S168" s="19">
        <f t="shared" si="37"/>
        <v>2.7301560780477319</v>
      </c>
      <c r="T168" s="19">
        <f t="shared" si="38"/>
        <v>1.6294197312893679</v>
      </c>
      <c r="W168" s="20">
        <v>1.9000000000000012</v>
      </c>
      <c r="X168" s="21">
        <v>2.9249999999999998</v>
      </c>
      <c r="Y168" s="25">
        <v>6.65</v>
      </c>
    </row>
    <row r="169" spans="1:25" x14ac:dyDescent="0.3">
      <c r="A169">
        <f t="shared" si="39"/>
        <v>167</v>
      </c>
      <c r="B169" s="9">
        <f>WORKDAY(B168,1,Feriados!$A$2:$A$5000)</f>
        <v>44074</v>
      </c>
      <c r="C169" s="9">
        <f t="shared" si="49"/>
        <v>44562</v>
      </c>
      <c r="D169" s="10">
        <f t="shared" si="49"/>
        <v>5.2725999999999997</v>
      </c>
      <c r="E169" s="11">
        <f>TRUNC(1000/((1+D169/100)^(NETWORKDAYS($B169,C169-1,Feriados!$A$1:$A$936)/252)),6)</f>
        <v>933.78351099999998</v>
      </c>
      <c r="F169">
        <f t="shared" si="34"/>
        <v>2.0392180884631905E-4</v>
      </c>
      <c r="G169">
        <f t="shared" si="41"/>
        <v>1.0344268703081836</v>
      </c>
      <c r="H169" s="12">
        <f t="shared" si="42"/>
        <v>3.4426870308183588</v>
      </c>
      <c r="I169" s="24">
        <v>2.9464000000000001</v>
      </c>
      <c r="J169" s="16">
        <f>TRUNC(1000/((1+I169/100)^(NETWORKDAYS($B169,C169-1,Feriados!$A$1:$A$936)/252)),6)</f>
        <v>962.022245</v>
      </c>
      <c r="K169">
        <f t="shared" si="35"/>
        <v>-1.6277638773531944E-4</v>
      </c>
      <c r="L169">
        <f t="shared" si="43"/>
        <v>1.0657091802750891</v>
      </c>
      <c r="M169" s="12">
        <f t="shared" si="44"/>
        <v>6.5709180275089096</v>
      </c>
      <c r="N169" s="25">
        <v>1.9000000000000012</v>
      </c>
      <c r="O169">
        <f t="shared" si="45"/>
        <v>1.0210751295188101</v>
      </c>
      <c r="P169">
        <f t="shared" si="36"/>
        <v>7.4692290285005569E-5</v>
      </c>
      <c r="Q169">
        <f t="shared" si="46"/>
        <v>1.0210751295188101</v>
      </c>
      <c r="R169" s="12">
        <f t="shared" si="47"/>
        <v>2.1075129518810076</v>
      </c>
      <c r="S169" s="19">
        <f t="shared" si="37"/>
        <v>2.7301587361722155</v>
      </c>
      <c r="T169" s="19">
        <f t="shared" si="38"/>
        <v>1.6335306635936331</v>
      </c>
      <c r="W169" s="20">
        <v>1.9000000000000012</v>
      </c>
      <c r="X169" s="21">
        <v>2.9464000000000001</v>
      </c>
      <c r="Y169" s="25">
        <v>6.65</v>
      </c>
    </row>
    <row r="170" spans="1:25" x14ac:dyDescent="0.3">
      <c r="A170">
        <f t="shared" si="39"/>
        <v>168</v>
      </c>
      <c r="B170" s="9">
        <f>WORKDAY(B169,1,Feriados!$A$2:$A$5000)</f>
        <v>44075</v>
      </c>
      <c r="C170" s="9">
        <f t="shared" si="49"/>
        <v>44562</v>
      </c>
      <c r="D170" s="10">
        <f t="shared" si="49"/>
        <v>5.2725999999999997</v>
      </c>
      <c r="E170" s="11">
        <f>TRUNC(1000/((1+D170/100)^(NETWORKDAYS($B170,C170-1,Feriados!$A$1:$A$936)/252)),6)</f>
        <v>933.97393</v>
      </c>
      <c r="F170">
        <f t="shared" si="34"/>
        <v>2.039219987897134E-4</v>
      </c>
      <c r="G170">
        <f t="shared" si="41"/>
        <v>1.0346378127031786</v>
      </c>
      <c r="H170" s="12">
        <f t="shared" si="42"/>
        <v>3.4637812703178561</v>
      </c>
      <c r="I170" s="24">
        <v>2.9</v>
      </c>
      <c r="J170" s="16">
        <f>TRUNC(1000/((1+I170/100)^(NETWORKDAYS($B170,C170-1,Feriados!$A$1:$A$936)/252)),6)</f>
        <v>962.70989199999997</v>
      </c>
      <c r="K170">
        <f t="shared" si="35"/>
        <v>7.147932426447845E-4</v>
      </c>
      <c r="L170">
        <f t="shared" si="43"/>
        <v>1.0664709419957743</v>
      </c>
      <c r="M170" s="12">
        <f t="shared" si="44"/>
        <v>6.6470941995774302</v>
      </c>
      <c r="N170" s="25">
        <v>1.9000000000000012</v>
      </c>
      <c r="O170">
        <f t="shared" si="45"/>
        <v>1.0211513959587868</v>
      </c>
      <c r="P170">
        <f t="shared" si="36"/>
        <v>7.4692290285005569E-5</v>
      </c>
      <c r="Q170">
        <f t="shared" si="46"/>
        <v>1.0211513959587868</v>
      </c>
      <c r="R170" s="12">
        <f t="shared" si="47"/>
        <v>2.1151395958786789</v>
      </c>
      <c r="S170" s="19">
        <f t="shared" si="37"/>
        <v>2.7301612791842671</v>
      </c>
      <c r="T170" s="19">
        <f t="shared" si="38"/>
        <v>1.6376135537659016</v>
      </c>
      <c r="W170" s="20">
        <v>1.9000000000000012</v>
      </c>
      <c r="X170" s="21">
        <v>2.9</v>
      </c>
      <c r="Y170" s="25">
        <v>6.65</v>
      </c>
    </row>
    <row r="171" spans="1:25" x14ac:dyDescent="0.3">
      <c r="A171">
        <f t="shared" si="39"/>
        <v>169</v>
      </c>
      <c r="B171" s="9">
        <f>WORKDAY(B170,1,Feriados!$A$2:$A$5000)</f>
        <v>44076</v>
      </c>
      <c r="C171" s="9">
        <f t="shared" si="49"/>
        <v>44562</v>
      </c>
      <c r="D171" s="10">
        <f t="shared" si="49"/>
        <v>5.2725999999999997</v>
      </c>
      <c r="E171" s="11">
        <f>TRUNC(1000/((1+D171/100)^(NETWORKDAYS($B171,C171-1,Feriados!$A$1:$A$936)/252)),6)</f>
        <v>934.16438700000003</v>
      </c>
      <c r="F171">
        <f t="shared" si="34"/>
        <v>2.0392110944689179E-4</v>
      </c>
      <c r="G171">
        <f t="shared" si="41"/>
        <v>1.0348487971938207</v>
      </c>
      <c r="H171" s="12">
        <f t="shared" si="42"/>
        <v>3.4848797193820724</v>
      </c>
      <c r="I171" s="24">
        <v>2.9380000000000002</v>
      </c>
      <c r="J171" s="16">
        <f>TRUNC(1000/((1+I171/100)^(NETWORKDAYS($B171,C171-1,Feriados!$A$1:$A$936)/252)),6)</f>
        <v>962.34805400000005</v>
      </c>
      <c r="K171">
        <f t="shared" si="35"/>
        <v>-3.7585362216252527E-4</v>
      </c>
      <c r="L171">
        <f t="shared" si="43"/>
        <v>1.066070105029294</v>
      </c>
      <c r="M171" s="12">
        <f t="shared" si="44"/>
        <v>6.6070105029294002</v>
      </c>
      <c r="N171" s="25">
        <v>1.9000000000000012</v>
      </c>
      <c r="O171">
        <f t="shared" si="45"/>
        <v>1.0212276680952788</v>
      </c>
      <c r="P171">
        <f t="shared" si="36"/>
        <v>7.4692290285005569E-5</v>
      </c>
      <c r="Q171">
        <f t="shared" si="46"/>
        <v>1.0212276680952788</v>
      </c>
      <c r="R171" s="12">
        <f t="shared" si="47"/>
        <v>2.1227668095278762</v>
      </c>
      <c r="S171" s="19">
        <f t="shared" si="37"/>
        <v>2.7301493724289885</v>
      </c>
      <c r="T171" s="19">
        <f t="shared" si="38"/>
        <v>1.6416686485488923</v>
      </c>
      <c r="W171" s="20">
        <v>1.9000000000000012</v>
      </c>
      <c r="X171" s="21">
        <v>2.9380000000000002</v>
      </c>
      <c r="Y171" s="25">
        <v>6.65</v>
      </c>
    </row>
    <row r="172" spans="1:25" x14ac:dyDescent="0.3">
      <c r="A172">
        <f t="shared" si="39"/>
        <v>170</v>
      </c>
      <c r="B172" s="9">
        <f>WORKDAY(B171,1,Feriados!$A$2:$A$5000)</f>
        <v>44077</v>
      </c>
      <c r="C172" s="9">
        <f t="shared" si="49"/>
        <v>44562</v>
      </c>
      <c r="D172" s="10">
        <f t="shared" si="49"/>
        <v>5.2725999999999997</v>
      </c>
      <c r="E172" s="11">
        <f>TRUNC(1000/((1+D172/100)^(NETWORKDAYS($B172,C172-1,Feriados!$A$1:$A$936)/252)),6)</f>
        <v>934.35488299999997</v>
      </c>
      <c r="F172">
        <f t="shared" si="34"/>
        <v>2.0392128264679066E-4</v>
      </c>
      <c r="G172">
        <f t="shared" si="41"/>
        <v>1.0350598248878899</v>
      </c>
      <c r="H172" s="12">
        <f t="shared" si="42"/>
        <v>3.5059824887889945</v>
      </c>
      <c r="I172" s="24">
        <v>2.9</v>
      </c>
      <c r="J172" s="16">
        <f>TRUNC(1000/((1+I172/100)^(NETWORKDAYS($B172,C172-1,Feriados!$A$1:$A$936)/252)),6)</f>
        <v>962.92834000000005</v>
      </c>
      <c r="K172">
        <f t="shared" si="35"/>
        <v>6.0298973701677916E-4</v>
      </c>
      <c r="L172">
        <f t="shared" si="43"/>
        <v>1.0667129343615671</v>
      </c>
      <c r="M172" s="12">
        <f t="shared" si="44"/>
        <v>6.6712934361567111</v>
      </c>
      <c r="N172" s="25">
        <v>1.9000000000000012</v>
      </c>
      <c r="O172">
        <f t="shared" si="45"/>
        <v>1.0213039459287112</v>
      </c>
      <c r="P172">
        <f t="shared" si="36"/>
        <v>7.4692290285005569E-5</v>
      </c>
      <c r="Q172">
        <f t="shared" si="46"/>
        <v>1.0213039459287112</v>
      </c>
      <c r="R172" s="12">
        <f t="shared" si="47"/>
        <v>2.130394592871121</v>
      </c>
      <c r="S172" s="19">
        <f t="shared" si="37"/>
        <v>2.7301516912747248</v>
      </c>
      <c r="T172" s="19">
        <f t="shared" si="38"/>
        <v>1.6456962951938408</v>
      </c>
      <c r="W172" s="20">
        <v>1.9000000000000012</v>
      </c>
      <c r="X172" s="21">
        <v>2.9</v>
      </c>
      <c r="Y172" s="25">
        <v>6.65</v>
      </c>
    </row>
    <row r="173" spans="1:25" x14ac:dyDescent="0.3">
      <c r="A173">
        <f t="shared" si="39"/>
        <v>171</v>
      </c>
      <c r="B173" s="9">
        <f>WORKDAY(B172,1,Feriados!$A$2:$A$5000)</f>
        <v>44078</v>
      </c>
      <c r="C173" s="9">
        <f t="shared" si="49"/>
        <v>44562</v>
      </c>
      <c r="D173" s="10">
        <f t="shared" si="49"/>
        <v>5.2725999999999997</v>
      </c>
      <c r="E173" s="11">
        <f>TRUNC(1000/((1+D173/100)^(NETWORKDAYS($B173,C173-1,Feriados!$A$1:$A$936)/252)),6)</f>
        <v>934.54541900000004</v>
      </c>
      <c r="F173">
        <f t="shared" si="34"/>
        <v>2.0392251752165969E-4</v>
      </c>
      <c r="G173">
        <f t="shared" si="41"/>
        <v>1.0352708968931665</v>
      </c>
      <c r="H173" s="12">
        <f t="shared" si="42"/>
        <v>3.5270896893166537</v>
      </c>
      <c r="I173" s="24">
        <v>2.85</v>
      </c>
      <c r="J173" s="16">
        <f>TRUNC(1000/((1+I173/100)^(NETWORKDAYS($B173,C173-1,Feriados!$A$1:$A$936)/252)),6)</f>
        <v>963.65443400000004</v>
      </c>
      <c r="K173">
        <f t="shared" si="35"/>
        <v>7.5404780380639025E-4</v>
      </c>
      <c r="L173">
        <f t="shared" si="43"/>
        <v>1.0675172869070144</v>
      </c>
      <c r="M173" s="12">
        <f t="shared" si="44"/>
        <v>6.7517286907014418</v>
      </c>
      <c r="N173" s="25">
        <v>1.9000000000000012</v>
      </c>
      <c r="O173">
        <f t="shared" si="45"/>
        <v>1.0213802294595098</v>
      </c>
      <c r="P173">
        <f t="shared" si="36"/>
        <v>7.4692290285005569E-5</v>
      </c>
      <c r="Q173">
        <f t="shared" si="46"/>
        <v>1.0213802294595098</v>
      </c>
      <c r="R173" s="12">
        <f t="shared" si="47"/>
        <v>2.1380229459509792</v>
      </c>
      <c r="S173" s="19">
        <f t="shared" si="37"/>
        <v>2.730168224103807</v>
      </c>
      <c r="T173" s="19">
        <f t="shared" si="38"/>
        <v>1.6496968360401887</v>
      </c>
      <c r="W173" s="20">
        <v>1.9000000000000012</v>
      </c>
      <c r="X173" s="21">
        <v>2.85</v>
      </c>
      <c r="Y173" s="25">
        <v>6.65</v>
      </c>
    </row>
    <row r="174" spans="1:25" x14ac:dyDescent="0.3">
      <c r="A174">
        <f t="shared" si="39"/>
        <v>172</v>
      </c>
      <c r="B174" s="9">
        <f>WORKDAY(B173,1,Feriados!$A$2:$A$5000)</f>
        <v>44082</v>
      </c>
      <c r="C174" s="9">
        <f t="shared" si="49"/>
        <v>44562</v>
      </c>
      <c r="D174" s="10">
        <f t="shared" si="49"/>
        <v>5.2725999999999997</v>
      </c>
      <c r="E174" s="11">
        <f>TRUNC(1000/((1+D174/100)^(NETWORKDAYS($B174,C174-1,Feriados!$A$1:$A$936)/252)),6)</f>
        <v>934.73599200000001</v>
      </c>
      <c r="F174">
        <f t="shared" si="34"/>
        <v>2.039205330479632E-4</v>
      </c>
      <c r="G174">
        <f t="shared" si="41"/>
        <v>1.03548200988631</v>
      </c>
      <c r="H174" s="12">
        <f t="shared" si="42"/>
        <v>3.5482009886310006</v>
      </c>
      <c r="I174" s="24">
        <v>2.9426000000000001</v>
      </c>
      <c r="J174" s="16">
        <f>TRUNC(1000/((1+I174/100)^(NETWORKDAYS($B174,C174-1,Feriados!$A$1:$A$936)/252)),6)</f>
        <v>962.62335099999996</v>
      </c>
      <c r="K174">
        <f t="shared" si="35"/>
        <v>-1.0699717280604482E-3</v>
      </c>
      <c r="L174">
        <f t="shared" si="43"/>
        <v>1.0663750735908082</v>
      </c>
      <c r="M174" s="12">
        <f t="shared" si="44"/>
        <v>6.6375073590808187</v>
      </c>
      <c r="N174" s="25">
        <v>1.9000000000000012</v>
      </c>
      <c r="O174">
        <f t="shared" si="45"/>
        <v>1.0214565186880999</v>
      </c>
      <c r="P174">
        <f t="shared" si="36"/>
        <v>7.4692290285005569E-5</v>
      </c>
      <c r="Q174">
        <f t="shared" si="46"/>
        <v>1.0214565186880999</v>
      </c>
      <c r="R174" s="12">
        <f t="shared" si="47"/>
        <v>2.1456518688099946</v>
      </c>
      <c r="S174" s="19">
        <f t="shared" si="37"/>
        <v>2.7301416554487434</v>
      </c>
      <c r="T174" s="19">
        <f t="shared" si="38"/>
        <v>1.6536704020857202</v>
      </c>
      <c r="W174" s="20">
        <v>1.9000000000000012</v>
      </c>
      <c r="X174" s="21">
        <v>2.9426000000000001</v>
      </c>
      <c r="Y174" s="25">
        <v>6.65</v>
      </c>
    </row>
    <row r="175" spans="1:25" x14ac:dyDescent="0.3">
      <c r="A175">
        <f t="shared" si="39"/>
        <v>173</v>
      </c>
      <c r="B175" s="9">
        <f>WORKDAY(B174,1,Feriados!$A$2:$A$5000)</f>
        <v>44083</v>
      </c>
      <c r="C175" s="9">
        <f t="shared" si="49"/>
        <v>44562</v>
      </c>
      <c r="D175" s="10">
        <f t="shared" si="49"/>
        <v>5.2725999999999997</v>
      </c>
      <c r="E175" s="11">
        <f>TRUNC(1000/((1+D175/100)^(NETWORKDAYS($B175,C175-1,Feriados!$A$1:$A$936)/252)),6)</f>
        <v>934.926605</v>
      </c>
      <c r="F175">
        <f t="shared" si="34"/>
        <v>2.039217507738833E-4</v>
      </c>
      <c r="G175">
        <f t="shared" si="41"/>
        <v>1.0356931671906608</v>
      </c>
      <c r="H175" s="12">
        <f t="shared" si="42"/>
        <v>3.5693167190660846</v>
      </c>
      <c r="I175" s="24">
        <v>2.9114</v>
      </c>
      <c r="J175" s="16">
        <f>TRUNC(1000/((1+I175/100)^(NETWORKDAYS($B175,C175-1,Feriados!$A$1:$A$936)/252)),6)</f>
        <v>963.11637700000006</v>
      </c>
      <c r="K175">
        <f t="shared" si="35"/>
        <v>5.1216916719076799E-4</v>
      </c>
      <c r="L175">
        <f t="shared" si="43"/>
        <v>1.0669212380241622</v>
      </c>
      <c r="M175" s="12">
        <f t="shared" si="44"/>
        <v>6.6921238024162166</v>
      </c>
      <c r="N175" s="25">
        <v>1.9000000000000012</v>
      </c>
      <c r="O175">
        <f t="shared" si="45"/>
        <v>1.0215328136149073</v>
      </c>
      <c r="P175">
        <f t="shared" si="36"/>
        <v>7.4692290285005569E-5</v>
      </c>
      <c r="Q175">
        <f t="shared" si="46"/>
        <v>1.0215328136149073</v>
      </c>
      <c r="R175" s="12">
        <f t="shared" si="47"/>
        <v>2.1532813614907331</v>
      </c>
      <c r="S175" s="19">
        <f t="shared" si="37"/>
        <v>2.730157958683193</v>
      </c>
      <c r="T175" s="19">
        <f t="shared" si="38"/>
        <v>1.6576174311911656</v>
      </c>
      <c r="W175" s="20">
        <v>1.9000000000000012</v>
      </c>
      <c r="X175" s="21">
        <v>2.9114</v>
      </c>
      <c r="Y175" s="25">
        <v>6.65</v>
      </c>
    </row>
    <row r="176" spans="1:25" x14ac:dyDescent="0.3">
      <c r="A176">
        <f t="shared" si="39"/>
        <v>174</v>
      </c>
      <c r="B176" s="9">
        <f>WORKDAY(B175,1,Feriados!$A$2:$A$5000)</f>
        <v>44084</v>
      </c>
      <c r="C176" s="9">
        <f t="shared" si="49"/>
        <v>44562</v>
      </c>
      <c r="D176" s="10">
        <f t="shared" si="49"/>
        <v>5.2725999999999997</v>
      </c>
      <c r="E176" s="11">
        <f>TRUNC(1000/((1+D176/100)^(NETWORKDAYS($B176,C176-1,Feriados!$A$1:$A$936)/252)),6)</f>
        <v>935.117257</v>
      </c>
      <c r="F176">
        <f t="shared" si="34"/>
        <v>2.0392188967610636E-4</v>
      </c>
      <c r="G176">
        <f t="shared" si="41"/>
        <v>1.035904367698439</v>
      </c>
      <c r="H176" s="12">
        <f t="shared" si="42"/>
        <v>3.5904367698438966</v>
      </c>
      <c r="I176" s="24">
        <v>2.9666000000000001</v>
      </c>
      <c r="J176" s="16">
        <f>TRUNC(1000/((1+I176/100)^(NETWORKDAYS($B176,C176-1,Feriados!$A$1:$A$936)/252)),6)</f>
        <v>962.55195500000002</v>
      </c>
      <c r="K176">
        <f t="shared" si="35"/>
        <v>-5.8603717419714041E-4</v>
      </c>
      <c r="L176">
        <f t="shared" si="43"/>
        <v>1.0662959825167395</v>
      </c>
      <c r="M176" s="12">
        <f t="shared" si="44"/>
        <v>6.6295982516739516</v>
      </c>
      <c r="N176" s="25">
        <v>1.9000000000000012</v>
      </c>
      <c r="O176">
        <f t="shared" si="45"/>
        <v>1.0216091142403576</v>
      </c>
      <c r="P176">
        <f t="shared" si="36"/>
        <v>7.4692290285005569E-5</v>
      </c>
      <c r="Q176">
        <f t="shared" si="46"/>
        <v>1.0216091142403576</v>
      </c>
      <c r="R176" s="12">
        <f t="shared" si="47"/>
        <v>2.1609114240357608</v>
      </c>
      <c r="S176" s="19">
        <f t="shared" si="37"/>
        <v>2.7301598183426377</v>
      </c>
      <c r="T176" s="19">
        <f t="shared" si="38"/>
        <v>1.6615381500174247</v>
      </c>
      <c r="W176" s="20">
        <v>1.9000000000000012</v>
      </c>
      <c r="X176" s="21">
        <v>2.9666000000000001</v>
      </c>
      <c r="Y176" s="25">
        <v>6.65</v>
      </c>
    </row>
    <row r="177" spans="1:25" x14ac:dyDescent="0.3">
      <c r="A177">
        <f t="shared" si="39"/>
        <v>175</v>
      </c>
      <c r="B177" s="9">
        <f>WORKDAY(B176,1,Feriados!$A$2:$A$5000)</f>
        <v>44085</v>
      </c>
      <c r="C177" s="9">
        <f t="shared" si="49"/>
        <v>44562</v>
      </c>
      <c r="D177" s="10">
        <f t="shared" si="49"/>
        <v>5.2725999999999997</v>
      </c>
      <c r="E177" s="11">
        <f>TRUNC(1000/((1+D177/100)^(NETWORKDAYS($B177,C177-1,Feriados!$A$1:$A$936)/252)),6)</f>
        <v>935.30794700000001</v>
      </c>
      <c r="F177">
        <f t="shared" si="34"/>
        <v>2.0392095063215265E-4</v>
      </c>
      <c r="G177">
        <f t="shared" si="41"/>
        <v>1.0361156103018641</v>
      </c>
      <c r="H177" s="12">
        <f t="shared" si="42"/>
        <v>3.6115610301864054</v>
      </c>
      <c r="I177" s="24">
        <v>2.9763000000000002</v>
      </c>
      <c r="J177" s="16">
        <f>TRUNC(1000/((1+I177/100)^(NETWORKDAYS($B177,C177-1,Feriados!$A$1:$A$936)/252)),6)</f>
        <v>962.54560100000003</v>
      </c>
      <c r="K177">
        <f t="shared" si="35"/>
        <v>-6.6012021138206478E-6</v>
      </c>
      <c r="L177">
        <f t="shared" si="43"/>
        <v>1.0662889436814458</v>
      </c>
      <c r="M177" s="12">
        <f t="shared" si="44"/>
        <v>6.6288943681445778</v>
      </c>
      <c r="N177" s="25">
        <v>1.9000000000000012</v>
      </c>
      <c r="O177">
        <f t="shared" si="45"/>
        <v>1.0216854205648762</v>
      </c>
      <c r="P177">
        <f t="shared" si="36"/>
        <v>7.4692290285005569E-5</v>
      </c>
      <c r="Q177">
        <f t="shared" si="46"/>
        <v>1.0216854205648762</v>
      </c>
      <c r="R177" s="12">
        <f t="shared" si="47"/>
        <v>2.1685420564876212</v>
      </c>
      <c r="S177" s="19">
        <f t="shared" si="37"/>
        <v>2.7301472461755489</v>
      </c>
      <c r="T177" s="19">
        <f t="shared" si="38"/>
        <v>1.665432782076653</v>
      </c>
      <c r="W177" s="20">
        <v>1.9000000000000012</v>
      </c>
      <c r="X177" s="21">
        <v>2.9763000000000002</v>
      </c>
      <c r="Y177" s="25">
        <v>6.65</v>
      </c>
    </row>
    <row r="178" spans="1:25" x14ac:dyDescent="0.3">
      <c r="A178">
        <f t="shared" si="39"/>
        <v>176</v>
      </c>
      <c r="B178" s="9">
        <f>WORKDAY(B177,1,Feriados!$A$2:$A$5000)</f>
        <v>44088</v>
      </c>
      <c r="C178" s="9">
        <f t="shared" si="49"/>
        <v>44562</v>
      </c>
      <c r="D178" s="10">
        <f t="shared" si="49"/>
        <v>5.2725999999999997</v>
      </c>
      <c r="E178" s="11">
        <f>TRUNC(1000/((1+D178/100)^(NETWORKDAYS($B178,C178-1,Feriados!$A$1:$A$936)/252)),6)</f>
        <v>935.49867700000004</v>
      </c>
      <c r="F178">
        <f t="shared" si="34"/>
        <v>2.0392214201936376E-4</v>
      </c>
      <c r="G178">
        <f t="shared" si="41"/>
        <v>1.0363268972164965</v>
      </c>
      <c r="H178" s="12">
        <f t="shared" si="42"/>
        <v>3.6326897216496512</v>
      </c>
      <c r="I178" s="24">
        <v>2.9380999999999999</v>
      </c>
      <c r="J178" s="16">
        <f>TRUNC(1000/((1+I178/100)^(NETWORKDAYS($B178,C178-1,Feriados!$A$1:$A$936)/252)),6)</f>
        <v>963.121218</v>
      </c>
      <c r="K178">
        <f t="shared" si="35"/>
        <v>5.9801530379655077E-4</v>
      </c>
      <c r="L178">
        <f t="shared" si="43"/>
        <v>1.0669266007880363</v>
      </c>
      <c r="M178" s="12">
        <f t="shared" si="44"/>
        <v>6.692660078803625</v>
      </c>
      <c r="N178" s="25">
        <v>1.9000000000000012</v>
      </c>
      <c r="O178">
        <f t="shared" si="45"/>
        <v>1.021761732588889</v>
      </c>
      <c r="P178">
        <f t="shared" si="36"/>
        <v>7.4692290285005569E-5</v>
      </c>
      <c r="Q178">
        <f t="shared" si="46"/>
        <v>1.021761732588889</v>
      </c>
      <c r="R178" s="12">
        <f t="shared" si="47"/>
        <v>2.1761732588889027</v>
      </c>
      <c r="S178" s="19">
        <f t="shared" si="37"/>
        <v>2.7301631967804449</v>
      </c>
      <c r="T178" s="19">
        <f t="shared" si="38"/>
        <v>1.6693017005017365</v>
      </c>
      <c r="W178" s="20">
        <v>1.9000000000000012</v>
      </c>
      <c r="X178" s="21">
        <v>2.9380999999999999</v>
      </c>
      <c r="Y178" s="25">
        <v>6.65</v>
      </c>
    </row>
    <row r="179" spans="1:25" x14ac:dyDescent="0.3">
      <c r="A179">
        <f t="shared" si="39"/>
        <v>177</v>
      </c>
      <c r="B179" s="9">
        <f>WORKDAY(B178,1,Feriados!$A$2:$A$5000)</f>
        <v>44089</v>
      </c>
      <c r="C179" s="9">
        <f t="shared" si="49"/>
        <v>44562</v>
      </c>
      <c r="D179" s="10">
        <f t="shared" si="49"/>
        <v>5.2725999999999997</v>
      </c>
      <c r="E179" s="11">
        <f>TRUNC(1000/((1+D179/100)^(NETWORKDAYS($B179,C179-1,Feriados!$A$1:$A$936)/252)),6)</f>
        <v>935.68944499999998</v>
      </c>
      <c r="F179">
        <f t="shared" si="34"/>
        <v>2.0392118630430112E-4</v>
      </c>
      <c r="G179">
        <f t="shared" si="41"/>
        <v>1.0365382262267759</v>
      </c>
      <c r="H179" s="12">
        <f t="shared" si="42"/>
        <v>3.6538226226775938</v>
      </c>
      <c r="I179" s="24">
        <v>2.9889000000000001</v>
      </c>
      <c r="J179" s="16">
        <f>TRUNC(1000/((1+I179/100)^(NETWORKDAYS($B179,C179-1,Feriados!$A$1:$A$936)/252)),6)</f>
        <v>962.617302</v>
      </c>
      <c r="K179">
        <f t="shared" si="35"/>
        <v>-5.232113991283649E-4</v>
      </c>
      <c r="L179">
        <f t="shared" si="43"/>
        <v>1.0663683726284707</v>
      </c>
      <c r="M179" s="12">
        <f t="shared" si="44"/>
        <v>6.6368372628470729</v>
      </c>
      <c r="N179" s="25">
        <v>1.9000000000000012</v>
      </c>
      <c r="O179">
        <f t="shared" si="45"/>
        <v>1.0218380503128217</v>
      </c>
      <c r="P179">
        <f t="shared" si="36"/>
        <v>7.4692290285005569E-5</v>
      </c>
      <c r="Q179">
        <f t="shared" si="46"/>
        <v>1.0218380503128217</v>
      </c>
      <c r="R179" s="12">
        <f t="shared" si="47"/>
        <v>2.1838050312821711</v>
      </c>
      <c r="S179" s="19">
        <f t="shared" si="37"/>
        <v>2.730150401416171</v>
      </c>
      <c r="T179" s="19">
        <f t="shared" si="38"/>
        <v>1.6731450703418957</v>
      </c>
      <c r="W179" s="20">
        <v>1.9000000000000012</v>
      </c>
      <c r="X179" s="21">
        <v>2.9889000000000001</v>
      </c>
      <c r="Y179" s="25">
        <v>6.65</v>
      </c>
    </row>
    <row r="180" spans="1:25" x14ac:dyDescent="0.3">
      <c r="A180">
        <f t="shared" si="39"/>
        <v>178</v>
      </c>
      <c r="B180" s="9">
        <f>WORKDAY(B179,1,Feriados!$A$2:$A$5000)</f>
        <v>44090</v>
      </c>
      <c r="C180" s="9">
        <f t="shared" si="49"/>
        <v>44562</v>
      </c>
      <c r="D180" s="10">
        <f t="shared" si="49"/>
        <v>5.2725999999999997</v>
      </c>
      <c r="E180" s="11">
        <f>TRUNC(1000/((1+D180/100)^(NETWORKDAYS($B180,C180-1,Feriados!$A$1:$A$936)/252)),6)</f>
        <v>935.88025300000004</v>
      </c>
      <c r="F180">
        <f t="shared" si="34"/>
        <v>2.0392236015887022E-4</v>
      </c>
      <c r="G180">
        <f t="shared" si="41"/>
        <v>1.036749599548263</v>
      </c>
      <c r="H180" s="12">
        <f t="shared" si="42"/>
        <v>3.6749599548262957</v>
      </c>
      <c r="I180" s="24">
        <v>2.9998</v>
      </c>
      <c r="J180" s="16">
        <f>TRUNC(1000/((1+I180/100)^(NETWORKDAYS($B180,C180-1,Feriados!$A$1:$A$936)/252)),6)</f>
        <v>962.59841600000004</v>
      </c>
      <c r="K180">
        <f t="shared" si="35"/>
        <v>-1.9619427118922061E-5</v>
      </c>
      <c r="L180">
        <f t="shared" si="43"/>
        <v>1.066347451091902</v>
      </c>
      <c r="M180" s="12">
        <f t="shared" si="44"/>
        <v>6.6347451091901988</v>
      </c>
      <c r="N180" s="25">
        <v>1.9000000000000012</v>
      </c>
      <c r="O180">
        <f t="shared" si="45"/>
        <v>1.0219143737370999</v>
      </c>
      <c r="P180">
        <f t="shared" si="36"/>
        <v>7.4692290285005569E-5</v>
      </c>
      <c r="Q180">
        <f t="shared" si="46"/>
        <v>1.0219143737370999</v>
      </c>
      <c r="R180" s="12">
        <f t="shared" si="47"/>
        <v>2.1914373737099924</v>
      </c>
      <c r="S180" s="19">
        <f t="shared" si="37"/>
        <v>2.7301661172894507</v>
      </c>
      <c r="T180" s="19">
        <f t="shared" si="38"/>
        <v>1.6769632565884256</v>
      </c>
      <c r="W180" s="20">
        <v>1.9000000000000012</v>
      </c>
      <c r="X180" s="21">
        <v>2.9998</v>
      </c>
      <c r="Y180" s="25">
        <v>6.65</v>
      </c>
    </row>
    <row r="181" spans="1:25" x14ac:dyDescent="0.3">
      <c r="A181">
        <f t="shared" si="39"/>
        <v>179</v>
      </c>
      <c r="B181" s="9">
        <f>WORKDAY(B180,1,Feriados!$A$2:$A$5000)</f>
        <v>44091</v>
      </c>
      <c r="C181" s="9">
        <f t="shared" ref="C181:D196" si="50">+C180</f>
        <v>44562</v>
      </c>
      <c r="D181" s="10">
        <f t="shared" si="50"/>
        <v>5.2725999999999997</v>
      </c>
      <c r="E181" s="11">
        <f>TRUNC(1000/((1+D181/100)^(NETWORKDAYS($B181,C181-1,Feriados!$A$1:$A$936)/252)),6)</f>
        <v>936.071099</v>
      </c>
      <c r="F181">
        <f t="shared" si="34"/>
        <v>2.0392138779312674E-4</v>
      </c>
      <c r="G181">
        <f t="shared" si="41"/>
        <v>1.0369610149653967</v>
      </c>
      <c r="H181" s="12">
        <f t="shared" si="42"/>
        <v>3.6961014965396721</v>
      </c>
      <c r="I181" s="24">
        <v>2.915</v>
      </c>
      <c r="J181" s="16">
        <f>TRUNC(1000/((1+I181/100)^(NETWORKDAYS($B181,C181-1,Feriados!$A$1:$A$936)/252)),6)</f>
        <v>963.73134600000003</v>
      </c>
      <c r="K181">
        <f t="shared" si="35"/>
        <v>1.1769497862959E-3</v>
      </c>
      <c r="L181">
        <f t="shared" si="43"/>
        <v>1.0676024884965818</v>
      </c>
      <c r="M181" s="12">
        <f t="shared" si="44"/>
        <v>6.7602488496581792</v>
      </c>
      <c r="N181" s="25">
        <v>1.9000000000000012</v>
      </c>
      <c r="O181">
        <f t="shared" si="45"/>
        <v>1.0219907028621495</v>
      </c>
      <c r="P181">
        <f t="shared" si="36"/>
        <v>7.4692290285005569E-5</v>
      </c>
      <c r="Q181">
        <f t="shared" si="46"/>
        <v>1.0219907028621495</v>
      </c>
      <c r="R181" s="12">
        <f t="shared" si="47"/>
        <v>2.1990702862149547</v>
      </c>
      <c r="S181" s="19">
        <f t="shared" si="37"/>
        <v>2.7301530990014888</v>
      </c>
      <c r="T181" s="19">
        <f t="shared" si="38"/>
        <v>1.6807564177047798</v>
      </c>
      <c r="W181" s="20">
        <v>1.9000000000000012</v>
      </c>
      <c r="X181" s="21">
        <v>2.915</v>
      </c>
      <c r="Y181" s="25">
        <v>6.65</v>
      </c>
    </row>
    <row r="182" spans="1:25" x14ac:dyDescent="0.3">
      <c r="A182">
        <f t="shared" si="39"/>
        <v>180</v>
      </c>
      <c r="B182" s="9">
        <f>WORKDAY(B181,1,Feriados!$A$2:$A$5000)</f>
        <v>44092</v>
      </c>
      <c r="C182" s="9">
        <f t="shared" si="50"/>
        <v>44562</v>
      </c>
      <c r="D182" s="10">
        <f t="shared" si="50"/>
        <v>5.2725999999999997</v>
      </c>
      <c r="E182" s="11">
        <f>TRUNC(1000/((1+D182/100)^(NETWORKDAYS($B182,C182-1,Feriados!$A$1:$A$936)/252)),6)</f>
        <v>936.26198399999998</v>
      </c>
      <c r="F182">
        <f t="shared" si="34"/>
        <v>2.0392147584069598E-4</v>
      </c>
      <c r="G182">
        <f t="shared" si="41"/>
        <v>1.0371724735859578</v>
      </c>
      <c r="H182" s="12">
        <f t="shared" si="42"/>
        <v>3.7172473585957766</v>
      </c>
      <c r="I182" s="24">
        <v>3.0653999999999999</v>
      </c>
      <c r="J182" s="16">
        <f>TRUNC(1000/((1+I182/100)^(NETWORKDAYS($B182,C182-1,Feriados!$A$1:$A$936)/252)),6)</f>
        <v>962.03882899999996</v>
      </c>
      <c r="K182">
        <f t="shared" si="35"/>
        <v>-1.7562124621398612E-3</v>
      </c>
      <c r="L182">
        <f t="shared" si="43"/>
        <v>1.0657275517016727</v>
      </c>
      <c r="M182" s="12">
        <f t="shared" si="44"/>
        <v>6.572755170167266</v>
      </c>
      <c r="N182" s="25">
        <v>1.9000000000000012</v>
      </c>
      <c r="O182">
        <f t="shared" si="45"/>
        <v>1.0220670376883962</v>
      </c>
      <c r="P182">
        <f t="shared" si="36"/>
        <v>7.4692290285005569E-5</v>
      </c>
      <c r="Q182">
        <f t="shared" si="46"/>
        <v>1.0220670376883962</v>
      </c>
      <c r="R182" s="12">
        <f t="shared" si="47"/>
        <v>2.206703768839624</v>
      </c>
      <c r="S182" s="19">
        <f t="shared" si="37"/>
        <v>2.7301542778054708</v>
      </c>
      <c r="T182" s="19">
        <f t="shared" si="38"/>
        <v>1.6845248606025895</v>
      </c>
      <c r="W182" s="20">
        <v>1.9000000000000012</v>
      </c>
      <c r="X182" s="21">
        <v>3.0653999999999999</v>
      </c>
      <c r="Y182" s="25">
        <v>6.65</v>
      </c>
    </row>
    <row r="183" spans="1:25" x14ac:dyDescent="0.3">
      <c r="A183">
        <f t="shared" si="39"/>
        <v>181</v>
      </c>
      <c r="B183" s="9">
        <f>WORKDAY(B182,1,Feriados!$A$2:$A$5000)</f>
        <v>44095</v>
      </c>
      <c r="C183" s="9">
        <f t="shared" si="50"/>
        <v>44562</v>
      </c>
      <c r="D183" s="10">
        <f t="shared" si="50"/>
        <v>5.2725999999999997</v>
      </c>
      <c r="E183" s="11">
        <f>TRUNC(1000/((1+D183/100)^(NETWORKDAYS($B183,C183-1,Feriados!$A$1:$A$936)/252)),6)</f>
        <v>936.45290799999998</v>
      </c>
      <c r="F183">
        <f t="shared" si="34"/>
        <v>2.0392155535819967E-4</v>
      </c>
      <c r="G183">
        <f t="shared" si="41"/>
        <v>1.0373839754099461</v>
      </c>
      <c r="H183" s="12">
        <f t="shared" si="42"/>
        <v>3.7383975409946091</v>
      </c>
      <c r="I183" s="24">
        <v>3.0950000000000002</v>
      </c>
      <c r="J183" s="16">
        <f>TRUNC(1000/((1+I183/100)^(NETWORKDAYS($B183,C183-1,Feriados!$A$1:$A$936)/252)),6)</f>
        <v>961.80113400000005</v>
      </c>
      <c r="K183">
        <f t="shared" si="35"/>
        <v>-2.4707422698000414E-4</v>
      </c>
      <c r="L183">
        <f t="shared" si="43"/>
        <v>1.0654642378906647</v>
      </c>
      <c r="M183" s="12">
        <f t="shared" si="44"/>
        <v>6.5464237890664689</v>
      </c>
      <c r="N183" s="25">
        <v>1.9000000000000012</v>
      </c>
      <c r="O183">
        <f t="shared" si="45"/>
        <v>1.0221433782162661</v>
      </c>
      <c r="P183">
        <f t="shared" si="36"/>
        <v>7.4692290285005569E-5</v>
      </c>
      <c r="Q183">
        <f t="shared" si="46"/>
        <v>1.0221433782162661</v>
      </c>
      <c r="R183" s="12">
        <f t="shared" si="47"/>
        <v>2.2143378216266107</v>
      </c>
      <c r="S183" s="19">
        <f t="shared" si="37"/>
        <v>2.7301553424066953</v>
      </c>
      <c r="T183" s="19">
        <f t="shared" si="38"/>
        <v>1.6882688379718198</v>
      </c>
      <c r="W183" s="20">
        <v>1.9000000000000012</v>
      </c>
      <c r="X183" s="21">
        <v>3.0950000000000002</v>
      </c>
      <c r="Y183" s="25">
        <v>6.65</v>
      </c>
    </row>
    <row r="184" spans="1:25" x14ac:dyDescent="0.3">
      <c r="A184">
        <f t="shared" si="39"/>
        <v>182</v>
      </c>
      <c r="B184" s="9">
        <f>WORKDAY(B183,1,Feriados!$A$2:$A$5000)</f>
        <v>44096</v>
      </c>
      <c r="C184" s="9">
        <f t="shared" si="50"/>
        <v>44562</v>
      </c>
      <c r="D184" s="10">
        <f t="shared" si="50"/>
        <v>5.2725999999999997</v>
      </c>
      <c r="E184" s="11">
        <f>TRUNC(1000/((1+D184/100)^(NETWORKDAYS($B184,C184-1,Feriados!$A$1:$A$936)/252)),6)</f>
        <v>936.64387099999999</v>
      </c>
      <c r="F184">
        <f t="shared" si="34"/>
        <v>2.039216263505228E-4</v>
      </c>
      <c r="G184">
        <f t="shared" si="41"/>
        <v>1.0375955204373617</v>
      </c>
      <c r="H184" s="12">
        <f t="shared" si="42"/>
        <v>3.7595520437361696</v>
      </c>
      <c r="I184" s="24">
        <v>2.9992000000000001</v>
      </c>
      <c r="J184" s="16">
        <f>TRUNC(1000/((1+I184/100)^(NETWORKDAYS($B184,C184-1,Feriados!$A$1:$A$936)/252)),6)</f>
        <v>963.057278</v>
      </c>
      <c r="K184">
        <f t="shared" si="35"/>
        <v>1.3060329787466518E-3</v>
      </c>
      <c r="L184">
        <f t="shared" si="43"/>
        <v>1.0668557693230252</v>
      </c>
      <c r="M184" s="12">
        <f t="shared" si="44"/>
        <v>6.6855769323025172</v>
      </c>
      <c r="N184" s="25">
        <v>1.9000000000000012</v>
      </c>
      <c r="O184">
        <f t="shared" si="45"/>
        <v>1.0222197244461848</v>
      </c>
      <c r="P184">
        <f t="shared" si="36"/>
        <v>7.4692290285005569E-5</v>
      </c>
      <c r="Q184">
        <f t="shared" si="46"/>
        <v>1.0222197244461848</v>
      </c>
      <c r="R184" s="12">
        <f t="shared" si="47"/>
        <v>2.2219724446184808</v>
      </c>
      <c r="S184" s="19">
        <f t="shared" si="37"/>
        <v>2.7301562928705634</v>
      </c>
      <c r="T184" s="19">
        <f t="shared" si="38"/>
        <v>1.6919885990673011</v>
      </c>
      <c r="W184" s="20">
        <v>1.9000000000000012</v>
      </c>
      <c r="X184" s="21">
        <v>2.9992000000000001</v>
      </c>
      <c r="Y184" s="25">
        <v>6.65</v>
      </c>
    </row>
    <row r="185" spans="1:25" x14ac:dyDescent="0.3">
      <c r="A185">
        <f t="shared" si="39"/>
        <v>183</v>
      </c>
      <c r="B185" s="9">
        <f>WORKDAY(B184,1,Feriados!$A$2:$A$5000)</f>
        <v>44097</v>
      </c>
      <c r="C185" s="9">
        <f t="shared" si="50"/>
        <v>44562</v>
      </c>
      <c r="D185" s="10">
        <f t="shared" si="50"/>
        <v>5.2725999999999997</v>
      </c>
      <c r="E185" s="11">
        <f>TRUNC(1000/((1+D185/100)^(NETWORKDAYS($B185,C185-1,Feriados!$A$1:$A$936)/252)),6)</f>
        <v>936.83487200000002</v>
      </c>
      <c r="F185">
        <f t="shared" si="34"/>
        <v>2.039206211814637E-4</v>
      </c>
      <c r="G185">
        <f t="shared" si="41"/>
        <v>1.0378071075604245</v>
      </c>
      <c r="H185" s="12">
        <f t="shared" si="42"/>
        <v>3.7807107560424491</v>
      </c>
      <c r="I185" s="24">
        <v>3.0480999999999998</v>
      </c>
      <c r="J185" s="16">
        <f>TRUNC(1000/((1+I185/100)^(NETWORKDAYS($B185,C185-1,Feriados!$A$1:$A$936)/252)),6)</f>
        <v>962.58986300000004</v>
      </c>
      <c r="K185">
        <f t="shared" si="35"/>
        <v>-4.8534496408214611E-4</v>
      </c>
      <c r="L185">
        <f t="shared" si="43"/>
        <v>1.0663379762479823</v>
      </c>
      <c r="M185" s="12">
        <f t="shared" si="44"/>
        <v>6.6337976247982322</v>
      </c>
      <c r="N185" s="25">
        <v>1.9000000000000012</v>
      </c>
      <c r="O185">
        <f t="shared" si="45"/>
        <v>1.0222960763785782</v>
      </c>
      <c r="P185">
        <f t="shared" si="36"/>
        <v>7.4692290285005569E-5</v>
      </c>
      <c r="Q185">
        <f t="shared" si="46"/>
        <v>1.0222960763785782</v>
      </c>
      <c r="R185" s="12">
        <f t="shared" si="47"/>
        <v>2.2296076378578222</v>
      </c>
      <c r="S185" s="19">
        <f t="shared" si="37"/>
        <v>2.7301428354031962</v>
      </c>
      <c r="T185" s="19">
        <f t="shared" si="38"/>
        <v>1.6956843400818749</v>
      </c>
      <c r="W185" s="20">
        <v>1.9000000000000012</v>
      </c>
      <c r="X185" s="21">
        <v>3.0480999999999998</v>
      </c>
      <c r="Y185" s="25">
        <v>6.65</v>
      </c>
    </row>
    <row r="186" spans="1:25" x14ac:dyDescent="0.3">
      <c r="A186">
        <f t="shared" si="39"/>
        <v>184</v>
      </c>
      <c r="B186" s="9">
        <f>WORKDAY(B185,1,Feriados!$A$2:$A$5000)</f>
        <v>44098</v>
      </c>
      <c r="C186" s="9">
        <f t="shared" si="50"/>
        <v>44562</v>
      </c>
      <c r="D186" s="10">
        <f t="shared" si="50"/>
        <v>5.2725999999999997</v>
      </c>
      <c r="E186" s="11">
        <f>TRUNC(1000/((1+D186/100)^(NETWORKDAYS($B186,C186-1,Feriados!$A$1:$A$936)/252)),6)</f>
        <v>937.02591299999995</v>
      </c>
      <c r="F186">
        <f t="shared" si="34"/>
        <v>2.0392174299832533E-4</v>
      </c>
      <c r="G186">
        <f t="shared" si="41"/>
        <v>1.0380187389946942</v>
      </c>
      <c r="H186" s="12">
        <f t="shared" si="42"/>
        <v>3.8018738994694212</v>
      </c>
      <c r="I186" s="24">
        <v>2.9051</v>
      </c>
      <c r="J186" s="16">
        <f>TRUNC(1000/((1+I186/100)^(NETWORKDAYS($B186,C186-1,Feriados!$A$1:$A$936)/252)),6)</f>
        <v>964.39836400000002</v>
      </c>
      <c r="K186">
        <f t="shared" si="35"/>
        <v>1.8787866665910258E-3</v>
      </c>
      <c r="L186">
        <f t="shared" si="43"/>
        <v>1.0683413978198366</v>
      </c>
      <c r="M186" s="12">
        <f t="shared" si="44"/>
        <v>6.8341397819836613</v>
      </c>
      <c r="N186" s="25">
        <v>1.9000000000000012</v>
      </c>
      <c r="O186">
        <f t="shared" si="45"/>
        <v>1.0223724340138722</v>
      </c>
      <c r="P186">
        <f t="shared" si="36"/>
        <v>7.4692290285005569E-5</v>
      </c>
      <c r="Q186">
        <f t="shared" si="46"/>
        <v>1.0223724340138722</v>
      </c>
      <c r="R186" s="12">
        <f t="shared" si="47"/>
        <v>2.2372434013872233</v>
      </c>
      <c r="S186" s="19">
        <f t="shared" si="37"/>
        <v>2.7301578545819809</v>
      </c>
      <c r="T186" s="19">
        <f t="shared" si="38"/>
        <v>1.6993564031128818</v>
      </c>
      <c r="W186" s="20">
        <v>1.9000000000000012</v>
      </c>
      <c r="X186" s="21">
        <v>2.9051</v>
      </c>
      <c r="Y186" s="25">
        <v>6.65</v>
      </c>
    </row>
    <row r="187" spans="1:25" x14ac:dyDescent="0.3">
      <c r="A187">
        <f t="shared" si="39"/>
        <v>185</v>
      </c>
      <c r="B187" s="9">
        <f>WORKDAY(B186,1,Feriados!$A$2:$A$5000)</f>
        <v>44099</v>
      </c>
      <c r="C187" s="9">
        <f t="shared" si="50"/>
        <v>44562</v>
      </c>
      <c r="D187" s="10">
        <f t="shared" si="50"/>
        <v>5.2725999999999997</v>
      </c>
      <c r="E187" s="11">
        <f>TRUNC(1000/((1+D187/100)^(NETWORKDAYS($B187,C187-1,Feriados!$A$1:$A$936)/252)),6)</f>
        <v>937.216993</v>
      </c>
      <c r="F187">
        <f t="shared" si="34"/>
        <v>2.0392178844685915E-4</v>
      </c>
      <c r="G187">
        <f t="shared" si="41"/>
        <v>1.0382304136323914</v>
      </c>
      <c r="H187" s="12">
        <f t="shared" si="42"/>
        <v>3.8230413632391436</v>
      </c>
      <c r="I187" s="24">
        <v>2.9249999999999998</v>
      </c>
      <c r="J187" s="16">
        <f>TRUNC(1000/((1+I187/100)^(NETWORKDAYS($B187,C187-1,Feriados!$A$1:$A$936)/252)),6)</f>
        <v>964.27264600000001</v>
      </c>
      <c r="K187">
        <f t="shared" si="35"/>
        <v>-1.3035899343349922E-4</v>
      </c>
      <c r="L187">
        <f t="shared" si="43"/>
        <v>1.0682021299105735</v>
      </c>
      <c r="M187" s="12">
        <f t="shared" si="44"/>
        <v>6.8202129910573506</v>
      </c>
      <c r="N187" s="25">
        <v>1.9000000000000012</v>
      </c>
      <c r="O187">
        <f t="shared" si="45"/>
        <v>1.0224487973524929</v>
      </c>
      <c r="P187">
        <f t="shared" si="36"/>
        <v>7.4692290285005569E-5</v>
      </c>
      <c r="Q187">
        <f t="shared" si="46"/>
        <v>1.0224487973524929</v>
      </c>
      <c r="R187" s="12">
        <f t="shared" si="47"/>
        <v>2.2448797352492944</v>
      </c>
      <c r="S187" s="19">
        <f t="shared" si="37"/>
        <v>2.7301584630588884</v>
      </c>
      <c r="T187" s="19">
        <f t="shared" si="38"/>
        <v>1.7030049775983185</v>
      </c>
      <c r="W187" s="20">
        <v>1.9000000000000012</v>
      </c>
      <c r="X187" s="21">
        <v>2.9249999999999998</v>
      </c>
      <c r="Y187" s="25">
        <v>6.65</v>
      </c>
    </row>
    <row r="188" spans="1:25" x14ac:dyDescent="0.3">
      <c r="A188">
        <f t="shared" si="39"/>
        <v>186</v>
      </c>
      <c r="B188" s="9">
        <f>WORKDAY(B187,1,Feriados!$A$2:$A$5000)</f>
        <v>44102</v>
      </c>
      <c r="C188" s="9">
        <f t="shared" si="50"/>
        <v>44562</v>
      </c>
      <c r="D188" s="10">
        <f t="shared" si="50"/>
        <v>5.2725999999999997</v>
      </c>
      <c r="E188" s="11">
        <f>TRUNC(1000/((1+D188/100)^(NETWORKDAYS($B188,C188-1,Feriados!$A$1:$A$936)/252)),6)</f>
        <v>937.40811199999996</v>
      </c>
      <c r="F188">
        <f t="shared" si="34"/>
        <v>2.0392182539086257E-4</v>
      </c>
      <c r="G188">
        <f t="shared" si="41"/>
        <v>1.0384421314735157</v>
      </c>
      <c r="H188" s="12">
        <f t="shared" si="42"/>
        <v>3.8442131473515717</v>
      </c>
      <c r="I188" s="24">
        <v>3.1326000000000001</v>
      </c>
      <c r="J188" s="16">
        <f>TRUNC(1000/((1+I188/100)^(NETWORKDAYS($B188,C188-1,Feriados!$A$1:$A$936)/252)),6)</f>
        <v>961.94163900000001</v>
      </c>
      <c r="K188">
        <f t="shared" si="35"/>
        <v>-2.417373353552521E-3</v>
      </c>
      <c r="L188">
        <f t="shared" si="43"/>
        <v>1.0656198865455195</v>
      </c>
      <c r="M188" s="12">
        <f t="shared" si="44"/>
        <v>6.5619886545519535</v>
      </c>
      <c r="N188" s="25">
        <v>1.9000000000000012</v>
      </c>
      <c r="O188">
        <f t="shared" si="45"/>
        <v>1.0225251663948665</v>
      </c>
      <c r="P188">
        <f t="shared" si="36"/>
        <v>7.4692290285005569E-5</v>
      </c>
      <c r="Q188">
        <f t="shared" si="46"/>
        <v>1.0225251663948665</v>
      </c>
      <c r="R188" s="12">
        <f t="shared" si="47"/>
        <v>2.2525166394866458</v>
      </c>
      <c r="S188" s="19">
        <f t="shared" si="37"/>
        <v>2.7301589576749095</v>
      </c>
      <c r="T188" s="19">
        <f t="shared" si="38"/>
        <v>1.7066302996224159</v>
      </c>
      <c r="W188" s="20">
        <v>1.9000000000000012</v>
      </c>
      <c r="X188" s="21">
        <v>3.1326000000000001</v>
      </c>
      <c r="Y188" s="25">
        <v>6.65</v>
      </c>
    </row>
    <row r="189" spans="1:25" x14ac:dyDescent="0.3">
      <c r="A189">
        <f t="shared" si="39"/>
        <v>187</v>
      </c>
      <c r="B189" s="9">
        <f>WORKDAY(B188,1,Feriados!$A$2:$A$5000)</f>
        <v>44103</v>
      </c>
      <c r="C189" s="9">
        <f t="shared" si="50"/>
        <v>44562</v>
      </c>
      <c r="D189" s="10">
        <f t="shared" si="50"/>
        <v>5.2725999999999997</v>
      </c>
      <c r="E189" s="11">
        <f>TRUNC(1000/((1+D189/100)^(NETWORKDAYS($B189,C189-1,Feriados!$A$1:$A$936)/252)),6)</f>
        <v>937.59927000000005</v>
      </c>
      <c r="F189">
        <f t="shared" si="34"/>
        <v>2.0392185383610872E-4</v>
      </c>
      <c r="G189">
        <f t="shared" si="41"/>
        <v>1.0386538925180673</v>
      </c>
      <c r="H189" s="12">
        <f t="shared" si="42"/>
        <v>3.8653892518067279</v>
      </c>
      <c r="I189" s="24">
        <v>3.2250000000000001</v>
      </c>
      <c r="J189" s="16">
        <f>TRUNC(1000/((1+I189/100)^(NETWORKDAYS($B189,C189-1,Feriados!$A$1:$A$936)/252)),6)</f>
        <v>960.97963300000004</v>
      </c>
      <c r="K189">
        <f t="shared" si="35"/>
        <v>-1.0000669073854107E-3</v>
      </c>
      <c r="L189">
        <f t="shared" si="43"/>
        <v>1.0645541953611335</v>
      </c>
      <c r="M189" s="12">
        <f t="shared" si="44"/>
        <v>6.4554195361133493</v>
      </c>
      <c r="N189" s="25">
        <v>1.9000000000000012</v>
      </c>
      <c r="O189">
        <f t="shared" si="45"/>
        <v>1.0226015411414187</v>
      </c>
      <c r="P189">
        <f t="shared" si="36"/>
        <v>7.4692290285005569E-5</v>
      </c>
      <c r="Q189">
        <f t="shared" si="46"/>
        <v>1.0226015411414187</v>
      </c>
      <c r="R189" s="12">
        <f t="shared" si="47"/>
        <v>2.2601541141418657</v>
      </c>
      <c r="S189" s="19">
        <f t="shared" si="37"/>
        <v>2.7301593385073359</v>
      </c>
      <c r="T189" s="19">
        <f t="shared" si="38"/>
        <v>1.7102326021136558</v>
      </c>
      <c r="W189" s="20">
        <v>1.9000000000000012</v>
      </c>
      <c r="X189" s="21">
        <v>3.2250000000000001</v>
      </c>
      <c r="Y189" s="25">
        <v>6.65</v>
      </c>
    </row>
    <row r="190" spans="1:25" x14ac:dyDescent="0.3">
      <c r="A190">
        <f t="shared" si="39"/>
        <v>188</v>
      </c>
      <c r="B190" s="9">
        <f>WORKDAY(B189,1,Feriados!$A$2:$A$5000)</f>
        <v>44104</v>
      </c>
      <c r="C190" s="9">
        <f t="shared" si="50"/>
        <v>44562</v>
      </c>
      <c r="D190" s="10">
        <f t="shared" si="50"/>
        <v>5.2725999999999997</v>
      </c>
      <c r="E190" s="11">
        <f>TRUNC(1000/((1+D190/100)^(NETWORKDAYS($B190,C190-1,Feriados!$A$1:$A$936)/252)),6)</f>
        <v>937.79046600000004</v>
      </c>
      <c r="F190">
        <f t="shared" si="34"/>
        <v>2.0392080723352635E-4</v>
      </c>
      <c r="G190">
        <f t="shared" si="41"/>
        <v>1.0388656956582658</v>
      </c>
      <c r="H190" s="12">
        <f t="shared" si="42"/>
        <v>3.8865695658265809</v>
      </c>
      <c r="I190" s="24">
        <v>3.1036000000000001</v>
      </c>
      <c r="J190" s="16">
        <f>TRUNC(1000/((1+I190/100)^(NETWORKDAYS($B190,C190-1,Feriados!$A$1:$A$936)/252)),6)</f>
        <v>962.51545799999997</v>
      </c>
      <c r="K190">
        <f t="shared" si="35"/>
        <v>1.5981868369108199E-3</v>
      </c>
      <c r="L190">
        <f t="shared" si="43"/>
        <v>1.0662555518633379</v>
      </c>
      <c r="M190" s="12">
        <f t="shared" si="44"/>
        <v>6.6255551863337869</v>
      </c>
      <c r="N190" s="25">
        <v>1.9000000000000012</v>
      </c>
      <c r="O190">
        <f t="shared" si="45"/>
        <v>1.0226779215925754</v>
      </c>
      <c r="P190">
        <f t="shared" si="36"/>
        <v>7.4692290285005569E-5</v>
      </c>
      <c r="Q190">
        <f t="shared" si="46"/>
        <v>1.0226779215925754</v>
      </c>
      <c r="R190" s="12">
        <f t="shared" si="47"/>
        <v>2.2677921592575423</v>
      </c>
      <c r="S190" s="19">
        <f t="shared" si="37"/>
        <v>2.7301453263170767</v>
      </c>
      <c r="T190" s="19">
        <f t="shared" si="38"/>
        <v>1.7138120660488632</v>
      </c>
      <c r="W190" s="20">
        <v>1.9000000000000012</v>
      </c>
      <c r="X190" s="21">
        <v>3.1036000000000001</v>
      </c>
      <c r="Y190" s="25">
        <v>6.65</v>
      </c>
    </row>
    <row r="191" spans="1:25" x14ac:dyDescent="0.3">
      <c r="A191">
        <f t="shared" si="39"/>
        <v>189</v>
      </c>
      <c r="B191" s="9">
        <f>WORKDAY(B190,1,Feriados!$A$2:$A$5000)</f>
        <v>44105</v>
      </c>
      <c r="C191" s="9">
        <f t="shared" si="50"/>
        <v>44562</v>
      </c>
      <c r="D191" s="10">
        <f t="shared" si="50"/>
        <v>5.2725999999999997</v>
      </c>
      <c r="E191" s="11">
        <f>TRUNC(1000/((1+D191/100)^(NETWORKDAYS($B191,C191-1,Feriados!$A$1:$A$936)/252)),6)</f>
        <v>937.98170200000004</v>
      </c>
      <c r="F191">
        <f t="shared" si="34"/>
        <v>2.0392188546725087E-4</v>
      </c>
      <c r="G191">
        <f t="shared" si="41"/>
        <v>1.0390775431096717</v>
      </c>
      <c r="H191" s="12">
        <f t="shared" si="42"/>
        <v>3.9077543109671709</v>
      </c>
      <c r="I191" s="24">
        <v>3.1823999999999999</v>
      </c>
      <c r="J191" s="16">
        <f>TRUNC(1000/((1+I191/100)^(NETWORKDAYS($B191,C191-1,Feriados!$A$1:$A$936)/252)),6)</f>
        <v>961.71626000000003</v>
      </c>
      <c r="K191">
        <f t="shared" si="35"/>
        <v>-8.3032224922452436E-4</v>
      </c>
      <c r="L191">
        <f t="shared" si="43"/>
        <v>1.0653702161552665</v>
      </c>
      <c r="M191" s="12">
        <f t="shared" si="44"/>
        <v>6.5370216155266503</v>
      </c>
      <c r="N191" s="25">
        <v>1.9000000000000012</v>
      </c>
      <c r="O191">
        <f t="shared" si="45"/>
        <v>1.0227543077487631</v>
      </c>
      <c r="P191">
        <f t="shared" si="36"/>
        <v>7.4692290285005569E-5</v>
      </c>
      <c r="Q191">
        <f t="shared" si="46"/>
        <v>1.0227543077487631</v>
      </c>
      <c r="R191" s="12">
        <f t="shared" si="47"/>
        <v>2.2754307748763081</v>
      </c>
      <c r="S191" s="19">
        <f t="shared" si="37"/>
        <v>2.7301597619933751</v>
      </c>
      <c r="T191" s="19">
        <f t="shared" si="38"/>
        <v>1.7173690160622863</v>
      </c>
      <c r="W191" s="20">
        <v>1.9000000000000012</v>
      </c>
      <c r="X191" s="21">
        <v>3.1823999999999999</v>
      </c>
      <c r="Y191" s="25">
        <v>6.65</v>
      </c>
    </row>
    <row r="192" spans="1:25" x14ac:dyDescent="0.3">
      <c r="A192">
        <f t="shared" si="39"/>
        <v>190</v>
      </c>
      <c r="B192" s="9">
        <f>WORKDAY(B191,1,Feriados!$A$2:$A$5000)</f>
        <v>44106</v>
      </c>
      <c r="C192" s="9">
        <f t="shared" si="50"/>
        <v>44562</v>
      </c>
      <c r="D192" s="10">
        <f t="shared" si="50"/>
        <v>5.2725999999999997</v>
      </c>
      <c r="E192" s="11">
        <f>TRUNC(1000/((1+D192/100)^(NETWORKDAYS($B192,C192-1,Feriados!$A$1:$A$936)/252)),6)</f>
        <v>938.17297699999995</v>
      </c>
      <c r="F192">
        <f t="shared" si="34"/>
        <v>2.0392188844620129E-4</v>
      </c>
      <c r="G192">
        <f t="shared" si="41"/>
        <v>1.0392894337645047</v>
      </c>
      <c r="H192" s="12">
        <f t="shared" si="42"/>
        <v>3.9289433764504667</v>
      </c>
      <c r="I192" s="24">
        <v>3.4613</v>
      </c>
      <c r="J192" s="16">
        <f>TRUNC(1000/((1+I192/100)^(NETWORKDAYS($B192,C192-1,Feriados!$A$1:$A$936)/252)),6)</f>
        <v>958.61643600000002</v>
      </c>
      <c r="K192">
        <f t="shared" si="35"/>
        <v>-3.2232209529242661E-3</v>
      </c>
      <c r="L192">
        <f t="shared" si="43"/>
        <v>1.0619362925519333</v>
      </c>
      <c r="M192" s="12">
        <f t="shared" si="44"/>
        <v>6.1936292551933336</v>
      </c>
      <c r="N192" s="25">
        <v>1.9000000000000012</v>
      </c>
      <c r="O192">
        <f t="shared" si="45"/>
        <v>1.0228306996104077</v>
      </c>
      <c r="P192">
        <f t="shared" si="36"/>
        <v>7.4692290285005569E-5</v>
      </c>
      <c r="Q192">
        <f t="shared" si="46"/>
        <v>1.0228306996104077</v>
      </c>
      <c r="R192" s="12">
        <f t="shared" si="47"/>
        <v>2.2830699610407734</v>
      </c>
      <c r="S192" s="19">
        <f t="shared" si="37"/>
        <v>2.7301598018763453</v>
      </c>
      <c r="T192" s="19">
        <f t="shared" si="38"/>
        <v>1.7209036269126838</v>
      </c>
      <c r="W192" s="20">
        <v>1.9000000000000012</v>
      </c>
      <c r="X192" s="21">
        <v>3.4613</v>
      </c>
      <c r="Y192" s="25">
        <v>6.65</v>
      </c>
    </row>
    <row r="193" spans="1:25" x14ac:dyDescent="0.3">
      <c r="A193">
        <f t="shared" si="39"/>
        <v>191</v>
      </c>
      <c r="B193" s="9">
        <f>WORKDAY(B192,1,Feriados!$A$2:$A$5000)</f>
        <v>44109</v>
      </c>
      <c r="C193" s="9">
        <f t="shared" si="50"/>
        <v>44562</v>
      </c>
      <c r="D193" s="10">
        <f t="shared" si="50"/>
        <v>5.2725999999999997</v>
      </c>
      <c r="E193" s="11">
        <f>TRUNC(1000/((1+D193/100)^(NETWORKDAYS($B193,C193-1,Feriados!$A$1:$A$936)/252)),6)</f>
        <v>938.36428999999998</v>
      </c>
      <c r="F193">
        <f t="shared" si="34"/>
        <v>2.0392081704567744E-4</v>
      </c>
      <c r="G193">
        <f t="shared" si="41"/>
        <v>1.0395013665149848</v>
      </c>
      <c r="H193" s="12">
        <f t="shared" si="42"/>
        <v>3.9501366514984815</v>
      </c>
      <c r="I193" s="24">
        <v>3.3005</v>
      </c>
      <c r="J193" s="16">
        <f>TRUNC(1000/((1+I193/100)^(NETWORKDAYS($B193,C193-1,Feriados!$A$1:$A$936)/252)),6)</f>
        <v>960.59397000000001</v>
      </c>
      <c r="K193">
        <f t="shared" si="35"/>
        <v>2.0629043335118613E-3</v>
      </c>
      <c r="L193">
        <f t="shared" si="43"/>
        <v>1.0641269655317522</v>
      </c>
      <c r="M193" s="12">
        <f t="shared" si="44"/>
        <v>6.4126965531752234</v>
      </c>
      <c r="N193" s="25">
        <v>1.9000000000000012</v>
      </c>
      <c r="O193">
        <f t="shared" si="45"/>
        <v>1.0229070971779355</v>
      </c>
      <c r="P193">
        <f t="shared" si="36"/>
        <v>7.4692290285005569E-5</v>
      </c>
      <c r="Q193">
        <f t="shared" si="46"/>
        <v>1.0229070971779355</v>
      </c>
      <c r="R193" s="12">
        <f t="shared" si="47"/>
        <v>2.2907097177935487</v>
      </c>
      <c r="S193" s="19">
        <f t="shared" si="37"/>
        <v>2.7301454576847326</v>
      </c>
      <c r="T193" s="19">
        <f t="shared" si="38"/>
        <v>1.7244160710608596</v>
      </c>
      <c r="W193" s="20">
        <v>1.9000000000000012</v>
      </c>
      <c r="X193" s="21">
        <v>3.3005</v>
      </c>
      <c r="Y193" s="25">
        <v>6.65</v>
      </c>
    </row>
    <row r="194" spans="1:25" x14ac:dyDescent="0.3">
      <c r="A194">
        <f t="shared" si="39"/>
        <v>192</v>
      </c>
      <c r="B194" s="9">
        <f>WORKDAY(B193,1,Feriados!$A$2:$A$5000)</f>
        <v>44110</v>
      </c>
      <c r="C194" s="9">
        <f t="shared" si="50"/>
        <v>44562</v>
      </c>
      <c r="D194" s="10">
        <f t="shared" si="50"/>
        <v>5.2725999999999997</v>
      </c>
      <c r="E194" s="11">
        <f>TRUNC(1000/((1+D194/100)^(NETWORKDAYS($B194,C194-1,Feriados!$A$1:$A$936)/252)),6)</f>
        <v>938.55564300000003</v>
      </c>
      <c r="F194">
        <f t="shared" si="34"/>
        <v>2.0392186919226951E-4</v>
      </c>
      <c r="G194">
        <f t="shared" si="41"/>
        <v>1.0397133435766726</v>
      </c>
      <c r="H194" s="12">
        <f t="shared" si="42"/>
        <v>3.9713343576672555</v>
      </c>
      <c r="I194" s="24">
        <v>3.4338000000000002</v>
      </c>
      <c r="J194" s="16">
        <f>TRUNC(1000/((1+I194/100)^(NETWORKDAYS($B194,C194-1,Feriados!$A$1:$A$936)/252)),6)</f>
        <v>959.18998899999997</v>
      </c>
      <c r="K194">
        <f t="shared" si="35"/>
        <v>-1.4615759039170451E-3</v>
      </c>
      <c r="L194">
        <f t="shared" si="43"/>
        <v>1.0625716632002227</v>
      </c>
      <c r="M194" s="12">
        <f t="shared" si="44"/>
        <v>6.2571663200222671</v>
      </c>
      <c r="N194" s="25">
        <v>1.9000000000000012</v>
      </c>
      <c r="O194">
        <f t="shared" si="45"/>
        <v>1.0229835004517724</v>
      </c>
      <c r="P194">
        <f t="shared" si="36"/>
        <v>7.4692290285005569E-5</v>
      </c>
      <c r="Q194">
        <f t="shared" si="46"/>
        <v>1.0229835004517724</v>
      </c>
      <c r="R194" s="12">
        <f t="shared" si="47"/>
        <v>2.2983500451772443</v>
      </c>
      <c r="S194" s="19">
        <f t="shared" si="37"/>
        <v>2.7301595440996498</v>
      </c>
      <c r="T194" s="19">
        <f t="shared" si="38"/>
        <v>1.727906663304194</v>
      </c>
      <c r="W194" s="20">
        <v>1.9000000000000012</v>
      </c>
      <c r="X194" s="21">
        <v>3.4338000000000002</v>
      </c>
      <c r="Y194" s="25">
        <v>6.65</v>
      </c>
    </row>
    <row r="195" spans="1:25" x14ac:dyDescent="0.3">
      <c r="A195">
        <f t="shared" si="39"/>
        <v>193</v>
      </c>
      <c r="B195" s="9">
        <f>WORKDAY(B194,1,Feriados!$A$2:$A$5000)</f>
        <v>44111</v>
      </c>
      <c r="C195" s="9">
        <f t="shared" si="50"/>
        <v>44562</v>
      </c>
      <c r="D195" s="10">
        <f t="shared" si="50"/>
        <v>5.2725999999999997</v>
      </c>
      <c r="E195" s="11">
        <f>TRUNC(1000/((1+D195/100)^(NETWORKDAYS($B195,C195-1,Feriados!$A$1:$A$936)/252)),6)</f>
        <v>938.74703499999998</v>
      </c>
      <c r="F195">
        <f t="shared" si="34"/>
        <v>2.039218467517756E-4</v>
      </c>
      <c r="G195">
        <f t="shared" si="41"/>
        <v>1.0399253638417871</v>
      </c>
      <c r="H195" s="12">
        <f t="shared" si="42"/>
        <v>3.9925363841787131</v>
      </c>
      <c r="I195" s="24">
        <v>3.3487</v>
      </c>
      <c r="J195" s="16">
        <f>TRUNC(1000/((1+I195/100)^(NETWORKDAYS($B195,C195-1,Feriados!$A$1:$A$936)/252)),6)</f>
        <v>960.29033300000003</v>
      </c>
      <c r="K195">
        <f t="shared" si="35"/>
        <v>1.1471595957202041E-3</v>
      </c>
      <c r="L195">
        <f t="shared" si="43"/>
        <v>1.0637906024798032</v>
      </c>
      <c r="M195" s="12">
        <f t="shared" si="44"/>
        <v>6.3790602479803171</v>
      </c>
      <c r="N195" s="25">
        <v>1.9000000000000012</v>
      </c>
      <c r="O195">
        <f t="shared" si="45"/>
        <v>1.0230599094323449</v>
      </c>
      <c r="P195">
        <f t="shared" si="36"/>
        <v>7.4692290285005569E-5</v>
      </c>
      <c r="Q195">
        <f t="shared" si="46"/>
        <v>1.0230599094323449</v>
      </c>
      <c r="R195" s="12">
        <f t="shared" si="47"/>
        <v>2.3059909432344927</v>
      </c>
      <c r="S195" s="19">
        <f t="shared" si="37"/>
        <v>2.7301592436604234</v>
      </c>
      <c r="T195" s="19">
        <f t="shared" si="38"/>
        <v>1.7313755701826787</v>
      </c>
      <c r="W195" s="20">
        <v>1.9000000000000012</v>
      </c>
      <c r="X195" s="21">
        <v>3.3487</v>
      </c>
      <c r="Y195" s="25">
        <v>6.65</v>
      </c>
    </row>
    <row r="196" spans="1:25" x14ac:dyDescent="0.3">
      <c r="A196">
        <f t="shared" si="39"/>
        <v>194</v>
      </c>
      <c r="B196" s="9">
        <f>WORKDAY(B195,1,Feriados!$A$2:$A$5000)</f>
        <v>44112</v>
      </c>
      <c r="C196" s="9">
        <f t="shared" si="50"/>
        <v>44562</v>
      </c>
      <c r="D196" s="10">
        <f t="shared" si="50"/>
        <v>5.2725999999999997</v>
      </c>
      <c r="E196" s="11">
        <f>TRUNC(1000/((1+D196/100)^(NETWORKDAYS($B196,C196-1,Feriados!$A$1:$A$936)/252)),6)</f>
        <v>938.93846499999995</v>
      </c>
      <c r="F196">
        <f t="shared" ref="F196:F254" si="51">+E196/E195-1</f>
        <v>2.039207505992735E-4</v>
      </c>
      <c r="G196">
        <f t="shared" si="41"/>
        <v>1.0401374262025489</v>
      </c>
      <c r="H196" s="12">
        <f t="shared" si="42"/>
        <v>4.0137426202548898</v>
      </c>
      <c r="I196" s="24">
        <v>3.2639</v>
      </c>
      <c r="J196" s="16">
        <f>TRUNC(1000/((1+I196/100)^(NETWORKDAYS($B196,C196-1,Feriados!$A$1:$A$936)/252)),6)</f>
        <v>961.38303399999995</v>
      </c>
      <c r="K196">
        <f t="shared" ref="K196:K254" si="52">+J196/J195-1</f>
        <v>1.137886077209771E-3</v>
      </c>
      <c r="L196">
        <f t="shared" si="43"/>
        <v>1.0650010749954315</v>
      </c>
      <c r="M196" s="12">
        <f t="shared" si="44"/>
        <v>6.5001074995431507</v>
      </c>
      <c r="N196" s="25">
        <v>1.9000000000000012</v>
      </c>
      <c r="O196">
        <f t="shared" si="45"/>
        <v>1.0231363241200793</v>
      </c>
      <c r="P196">
        <f t="shared" ref="P196:P254" si="53">+O196/O195-1</f>
        <v>7.4692290285005569E-5</v>
      </c>
      <c r="Q196">
        <f t="shared" si="46"/>
        <v>1.0231363241200793</v>
      </c>
      <c r="R196" s="12">
        <f t="shared" si="47"/>
        <v>2.3136324120079266</v>
      </c>
      <c r="S196" s="19">
        <f t="shared" ref="S196:S254" si="54">+F196/P196</f>
        <v>2.7301445680828249</v>
      </c>
      <c r="T196" s="19">
        <f t="shared" ref="T196:T254" si="55">+H196/R196</f>
        <v>1.7348229560682429</v>
      </c>
      <c r="W196" s="20">
        <v>1.9000000000000012</v>
      </c>
      <c r="X196" s="21">
        <v>3.2639</v>
      </c>
      <c r="Y196" s="25">
        <v>6.65</v>
      </c>
    </row>
    <row r="197" spans="1:25" x14ac:dyDescent="0.3">
      <c r="A197">
        <f t="shared" ref="A197:A254" si="56">+A196+1</f>
        <v>195</v>
      </c>
      <c r="B197" s="9">
        <f>WORKDAY(B196,1,Feriados!$A$2:$A$5000)</f>
        <v>44113</v>
      </c>
      <c r="C197" s="9">
        <f t="shared" ref="C197:D212" si="57">+C196</f>
        <v>44562</v>
      </c>
      <c r="D197" s="10">
        <f t="shared" si="57"/>
        <v>5.2725999999999997</v>
      </c>
      <c r="E197" s="11">
        <f>TRUNC(1000/((1+D197/100)^(NETWORKDAYS($B197,C197-1,Feriados!$A$1:$A$936)/252)),6)</f>
        <v>939.12993500000005</v>
      </c>
      <c r="F197">
        <f t="shared" si="51"/>
        <v>2.0392177670558453E-4</v>
      </c>
      <c r="G197">
        <f t="shared" ref="G197:G254" si="58">+(1+F197)*G196</f>
        <v>1.040349532874518</v>
      </c>
      <c r="H197" s="12">
        <f t="shared" ref="H197:H254" si="59">+(G197-1)*100</f>
        <v>4.0349532874518035</v>
      </c>
      <c r="I197" s="24">
        <v>3.2953000000000001</v>
      </c>
      <c r="J197" s="16">
        <f>TRUNC(1000/((1+I197/100)^(NETWORKDAYS($B197,C197-1,Feriados!$A$1:$A$936)/252)),6)</f>
        <v>961.14835000000005</v>
      </c>
      <c r="K197">
        <f t="shared" si="52"/>
        <v>-2.441108192053898E-4</v>
      </c>
      <c r="L197">
        <f t="shared" ref="L197:L254" si="60">+(1+K197)*L196</f>
        <v>1.0647410967105597</v>
      </c>
      <c r="M197" s="12">
        <f t="shared" ref="M197:M254" si="61">+(L197-1)*100</f>
        <v>6.474109671055972</v>
      </c>
      <c r="N197" s="25">
        <v>1.9000000000000012</v>
      </c>
      <c r="O197">
        <f t="shared" ref="O197:O254" si="62">+((N196/100+1)^(1/252))*O196</f>
        <v>1.0232127445154016</v>
      </c>
      <c r="P197">
        <f t="shared" si="53"/>
        <v>7.4692290285005569E-5</v>
      </c>
      <c r="Q197">
        <f t="shared" ref="Q197:Q254" si="63">+(1+P197)*Q196</f>
        <v>1.0232127445154016</v>
      </c>
      <c r="R197" s="12">
        <f t="shared" ref="R197:R254" si="64">+(Q197-1)*100</f>
        <v>2.3212744515401562</v>
      </c>
      <c r="S197" s="19">
        <f t="shared" si="54"/>
        <v>2.7301583058636201</v>
      </c>
      <c r="T197" s="19">
        <f t="shared" si="55"/>
        <v>1.7382491263687618</v>
      </c>
      <c r="W197" s="20">
        <v>1.9000000000000012</v>
      </c>
      <c r="X197" s="21">
        <v>3.2953000000000001</v>
      </c>
      <c r="Y197" s="25">
        <v>6.65</v>
      </c>
    </row>
    <row r="198" spans="1:25" x14ac:dyDescent="0.3">
      <c r="A198">
        <f t="shared" si="56"/>
        <v>196</v>
      </c>
      <c r="B198" s="9">
        <f>WORKDAY(B197,1,Feriados!$A$2:$A$5000)</f>
        <v>44117</v>
      </c>
      <c r="C198" s="9">
        <f t="shared" si="57"/>
        <v>44562</v>
      </c>
      <c r="D198" s="10">
        <f t="shared" si="57"/>
        <v>5.2725999999999997</v>
      </c>
      <c r="E198" s="11">
        <f>TRUNC(1000/((1+D198/100)^(NETWORKDAYS($B198,C198-1,Feriados!$A$1:$A$936)/252)),6)</f>
        <v>939.32144400000004</v>
      </c>
      <c r="F198">
        <f t="shared" si="51"/>
        <v>2.0392172889249771E-4</v>
      </c>
      <c r="G198">
        <f t="shared" si="58"/>
        <v>1.0405616827499142</v>
      </c>
      <c r="H198" s="12">
        <f t="shared" si="59"/>
        <v>4.056168274991423</v>
      </c>
      <c r="I198" s="24">
        <v>3.2736999999999998</v>
      </c>
      <c r="J198" s="16">
        <f>TRUNC(1000/((1+I198/100)^(NETWORKDAYS($B198,C198-1,Feriados!$A$1:$A$936)/252)),6)</f>
        <v>961.51695600000005</v>
      </c>
      <c r="K198">
        <f t="shared" si="52"/>
        <v>3.8350583445323494E-4</v>
      </c>
      <c r="L198">
        <f t="shared" si="60"/>
        <v>1.0651494311333303</v>
      </c>
      <c r="M198" s="12">
        <f t="shared" si="61"/>
        <v>6.5149431133330271</v>
      </c>
      <c r="N198" s="25">
        <v>1.9000000000000012</v>
      </c>
      <c r="O198">
        <f t="shared" si="62"/>
        <v>1.0232891706187381</v>
      </c>
      <c r="P198">
        <f t="shared" si="53"/>
        <v>7.4692290285005569E-5</v>
      </c>
      <c r="Q198">
        <f t="shared" si="63"/>
        <v>1.0232891706187381</v>
      </c>
      <c r="R198" s="12">
        <f t="shared" si="64"/>
        <v>2.3289170618738142</v>
      </c>
      <c r="S198" s="19">
        <f t="shared" si="54"/>
        <v>2.7301576657294557</v>
      </c>
      <c r="T198" s="19">
        <f t="shared" si="55"/>
        <v>1.7416542398156019</v>
      </c>
      <c r="W198" s="20">
        <v>1.9000000000000012</v>
      </c>
      <c r="X198" s="21">
        <v>3.2736999999999998</v>
      </c>
      <c r="Y198" s="25">
        <v>6.65</v>
      </c>
    </row>
    <row r="199" spans="1:25" x14ac:dyDescent="0.3">
      <c r="A199">
        <f t="shared" si="56"/>
        <v>197</v>
      </c>
      <c r="B199" s="9">
        <f>WORKDAY(B198,1,Feriados!$A$2:$A$5000)</f>
        <v>44118</v>
      </c>
      <c r="C199" s="9">
        <f t="shared" si="57"/>
        <v>44562</v>
      </c>
      <c r="D199" s="10">
        <f t="shared" si="57"/>
        <v>5.2725999999999997</v>
      </c>
      <c r="E199" s="11">
        <f>TRUNC(1000/((1+D199/100)^(NETWORKDAYS($B199,C199-1,Feriados!$A$1:$A$936)/252)),6)</f>
        <v>939.51299200000005</v>
      </c>
      <c r="F199">
        <f t="shared" si="51"/>
        <v>2.0392167263239003E-4</v>
      </c>
      <c r="G199">
        <f t="shared" si="58"/>
        <v>1.0407738758287377</v>
      </c>
      <c r="H199" s="12">
        <f t="shared" si="59"/>
        <v>4.0773875828737705</v>
      </c>
      <c r="I199" s="24">
        <v>3.2349000000000001</v>
      </c>
      <c r="J199" s="16">
        <f>TRUNC(1000/((1+I199/100)^(NETWORKDAYS($B199,C199-1,Feriados!$A$1:$A$936)/252)),6)</f>
        <v>962.07876299999998</v>
      </c>
      <c r="K199">
        <f t="shared" si="52"/>
        <v>5.8429234814227904E-4</v>
      </c>
      <c r="L199">
        <f t="shared" si="60"/>
        <v>1.0657717897955696</v>
      </c>
      <c r="M199" s="12">
        <f t="shared" si="61"/>
        <v>6.5771789795569635</v>
      </c>
      <c r="N199" s="25">
        <v>1.9000000000000012</v>
      </c>
      <c r="O199">
        <f t="shared" si="62"/>
        <v>1.0233656024305156</v>
      </c>
      <c r="P199">
        <f t="shared" si="53"/>
        <v>7.4692290285005569E-5</v>
      </c>
      <c r="Q199">
        <f t="shared" si="63"/>
        <v>1.0233656024305156</v>
      </c>
      <c r="R199" s="12">
        <f t="shared" si="64"/>
        <v>2.3365602430515553</v>
      </c>
      <c r="S199" s="19">
        <f t="shared" si="54"/>
        <v>2.7301569125043574</v>
      </c>
      <c r="T199" s="19">
        <f t="shared" si="55"/>
        <v>1.7450385005047799</v>
      </c>
      <c r="W199" s="20">
        <v>1.9000000000000012</v>
      </c>
      <c r="X199" s="21">
        <v>3.2349000000000001</v>
      </c>
      <c r="Y199" s="25">
        <v>6.65</v>
      </c>
    </row>
    <row r="200" spans="1:25" x14ac:dyDescent="0.3">
      <c r="A200">
        <f t="shared" si="56"/>
        <v>198</v>
      </c>
      <c r="B200" s="9">
        <f>WORKDAY(B199,1,Feriados!$A$2:$A$5000)</f>
        <v>44119</v>
      </c>
      <c r="C200" s="9">
        <f t="shared" si="57"/>
        <v>44562</v>
      </c>
      <c r="D200" s="10">
        <f t="shared" si="57"/>
        <v>5.2725999999999997</v>
      </c>
      <c r="E200" s="11">
        <f>TRUNC(1000/((1+D200/100)^(NETWORKDAYS($B200,C200-1,Feriados!$A$1:$A$936)/252)),6)</f>
        <v>939.70457899999997</v>
      </c>
      <c r="F200">
        <f t="shared" si="51"/>
        <v>2.0392160793014646E-4</v>
      </c>
      <c r="G200">
        <f t="shared" si="58"/>
        <v>1.0409861121109885</v>
      </c>
      <c r="H200" s="12">
        <f t="shared" si="59"/>
        <v>4.098611211098846</v>
      </c>
      <c r="I200" s="24">
        <v>3.3580000000000001</v>
      </c>
      <c r="J200" s="16">
        <f>TRUNC(1000/((1+I200/100)^(NETWORKDAYS($B200,C200-1,Feriados!$A$1:$A$936)/252)),6)</f>
        <v>960.81348300000002</v>
      </c>
      <c r="K200">
        <f t="shared" si="52"/>
        <v>-1.3151521981988878E-3</v>
      </c>
      <c r="L200">
        <f t="shared" si="60"/>
        <v>1.0643701376834416</v>
      </c>
      <c r="M200" s="12">
        <f t="shared" si="61"/>
        <v>6.4370137683441575</v>
      </c>
      <c r="N200" s="25">
        <v>1.9000000000000012</v>
      </c>
      <c r="O200">
        <f t="shared" si="62"/>
        <v>1.0234420399511599</v>
      </c>
      <c r="P200">
        <f t="shared" si="53"/>
        <v>7.4692290285005569E-5</v>
      </c>
      <c r="Q200">
        <f t="shared" si="63"/>
        <v>1.0234420399511599</v>
      </c>
      <c r="R200" s="12">
        <f t="shared" si="64"/>
        <v>2.3442039951159899</v>
      </c>
      <c r="S200" s="19">
        <f t="shared" si="54"/>
        <v>2.7301560462537271</v>
      </c>
      <c r="T200" s="19">
        <f t="shared" si="55"/>
        <v>1.7484021099008702</v>
      </c>
      <c r="W200" s="20">
        <v>1.9000000000000012</v>
      </c>
      <c r="X200" s="21">
        <v>3.3580000000000001</v>
      </c>
      <c r="Y200" s="25">
        <v>6.65</v>
      </c>
    </row>
    <row r="201" spans="1:25" x14ac:dyDescent="0.3">
      <c r="A201">
        <f t="shared" si="56"/>
        <v>199</v>
      </c>
      <c r="B201" s="9">
        <f>WORKDAY(B200,1,Feriados!$A$2:$A$5000)</f>
        <v>44120</v>
      </c>
      <c r="C201" s="9">
        <f t="shared" si="57"/>
        <v>44562</v>
      </c>
      <c r="D201" s="10">
        <f t="shared" si="57"/>
        <v>5.2725999999999997</v>
      </c>
      <c r="E201" s="11">
        <f>TRUNC(1000/((1+D201/100)^(NETWORKDAYS($B201,C201-1,Feriados!$A$1:$A$936)/252)),6)</f>
        <v>939.89620500000001</v>
      </c>
      <c r="F201">
        <f t="shared" si="51"/>
        <v>2.0392153479131814E-4</v>
      </c>
      <c r="G201">
        <f t="shared" si="58"/>
        <v>1.0411983915966665</v>
      </c>
      <c r="H201" s="12">
        <f t="shared" si="59"/>
        <v>4.1198391596666495</v>
      </c>
      <c r="I201" s="24">
        <v>3.4291</v>
      </c>
      <c r="J201" s="16">
        <f>TRUNC(1000/((1+I201/100)^(NETWORKDAYS($B201,C201-1,Feriados!$A$1:$A$936)/252)),6)</f>
        <v>960.14259100000004</v>
      </c>
      <c r="K201">
        <f t="shared" si="52"/>
        <v>-6.9825414804258745E-4</v>
      </c>
      <c r="L201">
        <f t="shared" si="60"/>
        <v>1.0636269368197515</v>
      </c>
      <c r="M201" s="12">
        <f t="shared" si="61"/>
        <v>6.3626936819751512</v>
      </c>
      <c r="N201" s="25">
        <v>1.9000000000000012</v>
      </c>
      <c r="O201">
        <f t="shared" si="62"/>
        <v>1.0235184831810977</v>
      </c>
      <c r="P201">
        <f t="shared" si="53"/>
        <v>7.4692290285005569E-5</v>
      </c>
      <c r="Q201">
        <f t="shared" si="63"/>
        <v>1.0235184831810977</v>
      </c>
      <c r="R201" s="12">
        <f t="shared" si="64"/>
        <v>2.3518483181097727</v>
      </c>
      <c r="S201" s="19">
        <f t="shared" si="54"/>
        <v>2.7301550670518835</v>
      </c>
      <c r="T201" s="19">
        <f t="shared" si="55"/>
        <v>1.7517452668792204</v>
      </c>
      <c r="W201" s="20">
        <v>1.9000000000000012</v>
      </c>
      <c r="X201" s="21">
        <v>3.4291</v>
      </c>
      <c r="Y201" s="25">
        <v>6.65</v>
      </c>
    </row>
    <row r="202" spans="1:25" x14ac:dyDescent="0.3">
      <c r="A202">
        <f t="shared" si="56"/>
        <v>200</v>
      </c>
      <c r="B202" s="9">
        <f>WORKDAY(B201,1,Feriados!$A$2:$A$5000)</f>
        <v>44123</v>
      </c>
      <c r="C202" s="9">
        <f t="shared" si="57"/>
        <v>44562</v>
      </c>
      <c r="D202" s="10">
        <f t="shared" si="57"/>
        <v>5.2725999999999997</v>
      </c>
      <c r="E202" s="11">
        <f>TRUNC(1000/((1+D202/100)^(NETWORKDAYS($B202,C202-1,Feriados!$A$1:$A$936)/252)),6)</f>
        <v>940.08786999999995</v>
      </c>
      <c r="F202">
        <f t="shared" si="51"/>
        <v>2.0392145322034594E-4</v>
      </c>
      <c r="G202">
        <f t="shared" si="58"/>
        <v>1.0414107142857716</v>
      </c>
      <c r="H202" s="12">
        <f t="shared" si="59"/>
        <v>4.1410714285771588</v>
      </c>
      <c r="I202" s="24">
        <v>3.3412000000000002</v>
      </c>
      <c r="J202" s="16">
        <f>TRUNC(1000/((1+I202/100)^(NETWORKDAYS($B202,C202-1,Feriados!$A$1:$A$936)/252)),6)</f>
        <v>961.25323600000002</v>
      </c>
      <c r="K202">
        <f t="shared" si="52"/>
        <v>1.1567500602627234E-3</v>
      </c>
      <c r="L202">
        <f t="shared" si="60"/>
        <v>1.0648572873430149</v>
      </c>
      <c r="M202" s="12">
        <f t="shared" si="61"/>
        <v>6.485728734301488</v>
      </c>
      <c r="N202" s="25">
        <v>1.9000000000000012</v>
      </c>
      <c r="O202">
        <f t="shared" si="62"/>
        <v>1.0235949321207556</v>
      </c>
      <c r="P202">
        <f t="shared" si="53"/>
        <v>7.4692290285005569E-5</v>
      </c>
      <c r="Q202">
        <f t="shared" si="63"/>
        <v>1.0235949321207556</v>
      </c>
      <c r="R202" s="12">
        <f t="shared" si="64"/>
        <v>2.3594932120755585</v>
      </c>
      <c r="S202" s="19">
        <f t="shared" si="54"/>
        <v>2.7301539749582835</v>
      </c>
      <c r="T202" s="19">
        <f t="shared" si="55"/>
        <v>1.7550681677674385</v>
      </c>
      <c r="W202" s="20">
        <v>1.9000000000000012</v>
      </c>
      <c r="X202" s="21">
        <v>3.3412000000000002</v>
      </c>
      <c r="Y202" s="25">
        <v>6.65</v>
      </c>
    </row>
    <row r="203" spans="1:25" x14ac:dyDescent="0.3">
      <c r="A203">
        <f t="shared" si="56"/>
        <v>201</v>
      </c>
      <c r="B203" s="9">
        <f>WORKDAY(B202,1,Feriados!$A$2:$A$5000)</f>
        <v>44124</v>
      </c>
      <c r="C203" s="9">
        <f t="shared" si="57"/>
        <v>44562</v>
      </c>
      <c r="D203" s="10">
        <f t="shared" si="57"/>
        <v>5.2725999999999997</v>
      </c>
      <c r="E203" s="11">
        <f>TRUNC(1000/((1+D203/100)^(NETWORKDAYS($B203,C203-1,Feriados!$A$1:$A$936)/252)),6)</f>
        <v>940.27957400000003</v>
      </c>
      <c r="F203">
        <f t="shared" si="51"/>
        <v>2.0392136322322507E-4</v>
      </c>
      <c r="G203">
        <f t="shared" si="58"/>
        <v>1.041623080178304</v>
      </c>
      <c r="H203" s="12">
        <f t="shared" si="59"/>
        <v>4.1623080178303962</v>
      </c>
      <c r="I203" s="24">
        <v>3.2890000000000001</v>
      </c>
      <c r="J203" s="16">
        <f>TRUNC(1000/((1+I203/100)^(NETWORKDAYS($B203,C203-1,Feriados!$A$1:$A$936)/252)),6)</f>
        <v>961.96090100000004</v>
      </c>
      <c r="K203">
        <f t="shared" si="52"/>
        <v>7.3618997939073338E-4</v>
      </c>
      <c r="L203">
        <f t="shared" si="60"/>
        <v>1.065641224607438</v>
      </c>
      <c r="M203" s="12">
        <f t="shared" si="61"/>
        <v>6.5641224607438042</v>
      </c>
      <c r="N203" s="25">
        <v>1.9000000000000012</v>
      </c>
      <c r="O203">
        <f t="shared" si="62"/>
        <v>1.0236713867705598</v>
      </c>
      <c r="P203">
        <f t="shared" si="53"/>
        <v>7.4692290285005569E-5</v>
      </c>
      <c r="Q203">
        <f t="shared" si="63"/>
        <v>1.0236713867705598</v>
      </c>
      <c r="R203" s="12">
        <f t="shared" si="64"/>
        <v>2.3671386770559799</v>
      </c>
      <c r="S203" s="19">
        <f t="shared" si="54"/>
        <v>2.7301527700531918</v>
      </c>
      <c r="T203" s="19">
        <f t="shared" si="55"/>
        <v>1.7583710063861049</v>
      </c>
      <c r="W203" s="20">
        <v>1.9000000000000012</v>
      </c>
      <c r="X203" s="21">
        <v>3.2890000000000001</v>
      </c>
      <c r="Y203" s="25">
        <v>6.65</v>
      </c>
    </row>
    <row r="204" spans="1:25" x14ac:dyDescent="0.3">
      <c r="A204">
        <f t="shared" si="56"/>
        <v>202</v>
      </c>
      <c r="B204" s="9">
        <f>WORKDAY(B203,1,Feriados!$A$2:$A$5000)</f>
        <v>44125</v>
      </c>
      <c r="C204" s="9">
        <f t="shared" si="57"/>
        <v>44562</v>
      </c>
      <c r="D204" s="10">
        <f t="shared" si="57"/>
        <v>5.2725999999999997</v>
      </c>
      <c r="E204" s="11">
        <f>TRUNC(1000/((1+D204/100)^(NETWORKDAYS($B204,C204-1,Feriados!$A$1:$A$936)/252)),6)</f>
        <v>940.471317</v>
      </c>
      <c r="F204">
        <f t="shared" si="51"/>
        <v>2.0392126480461847E-4</v>
      </c>
      <c r="G204">
        <f t="shared" si="58"/>
        <v>1.0418354892742636</v>
      </c>
      <c r="H204" s="12">
        <f t="shared" si="59"/>
        <v>4.1835489274263615</v>
      </c>
      <c r="I204" s="24">
        <v>3.2955999999999999</v>
      </c>
      <c r="J204" s="16">
        <f>TRUNC(1000/((1+I204/100)^(NETWORKDAYS($B204,C204-1,Feriados!$A$1:$A$936)/252)),6)</f>
        <v>962.01101600000004</v>
      </c>
      <c r="K204">
        <f t="shared" si="52"/>
        <v>5.2096711984805921E-5</v>
      </c>
      <c r="L204">
        <f t="shared" si="60"/>
        <v>1.0656967410113956</v>
      </c>
      <c r="M204" s="12">
        <f t="shared" si="61"/>
        <v>6.5696741011395554</v>
      </c>
      <c r="N204" s="25">
        <v>1.9000000000000012</v>
      </c>
      <c r="O204">
        <f t="shared" si="62"/>
        <v>1.0237478471309369</v>
      </c>
      <c r="P204">
        <f t="shared" si="53"/>
        <v>7.4692290285005569E-5</v>
      </c>
      <c r="Q204">
        <f t="shared" si="63"/>
        <v>1.0237478471309369</v>
      </c>
      <c r="R204" s="12">
        <f t="shared" si="64"/>
        <v>2.3747847130936917</v>
      </c>
      <c r="S204" s="19">
        <f t="shared" si="54"/>
        <v>2.7301514523990376</v>
      </c>
      <c r="T204" s="19">
        <f t="shared" si="55"/>
        <v>1.7616539740886017</v>
      </c>
      <c r="W204" s="20">
        <v>1.9000000000000012</v>
      </c>
      <c r="X204" s="21">
        <v>3.2955999999999999</v>
      </c>
      <c r="Y204" s="25">
        <v>6.65</v>
      </c>
    </row>
    <row r="205" spans="1:25" x14ac:dyDescent="0.3">
      <c r="A205">
        <f t="shared" si="56"/>
        <v>203</v>
      </c>
      <c r="B205" s="9">
        <f>WORKDAY(B204,1,Feriados!$A$2:$A$5000)</f>
        <v>44126</v>
      </c>
      <c r="C205" s="9">
        <f t="shared" si="57"/>
        <v>44562</v>
      </c>
      <c r="D205" s="10">
        <f t="shared" si="57"/>
        <v>5.2725999999999997</v>
      </c>
      <c r="E205" s="11">
        <f>TRUNC(1000/((1+D205/100)^(NETWORKDAYS($B205,C205-1,Feriados!$A$1:$A$936)/252)),6)</f>
        <v>940.66309999999999</v>
      </c>
      <c r="F205">
        <f t="shared" si="51"/>
        <v>2.0392222126641713E-4</v>
      </c>
      <c r="G205">
        <f t="shared" si="58"/>
        <v>1.0420479426814306</v>
      </c>
      <c r="H205" s="12">
        <f t="shared" si="59"/>
        <v>4.2047942681430639</v>
      </c>
      <c r="I205" s="24">
        <v>3.3142999999999998</v>
      </c>
      <c r="J205" s="16">
        <f>TRUNC(1000/((1+I205/100)^(NETWORKDAYS($B205,C205-1,Feriados!$A$1:$A$936)/252)),6)</f>
        <v>961.92749000000003</v>
      </c>
      <c r="K205">
        <f t="shared" si="52"/>
        <v>-8.6824369587068517E-5</v>
      </c>
      <c r="L205">
        <f t="shared" si="60"/>
        <v>1.0656042125636862</v>
      </c>
      <c r="M205" s="12">
        <f t="shared" si="61"/>
        <v>6.5604212563686204</v>
      </c>
      <c r="N205" s="25">
        <v>1.9000000000000012</v>
      </c>
      <c r="O205">
        <f t="shared" si="62"/>
        <v>1.0238243132023135</v>
      </c>
      <c r="P205">
        <f t="shared" si="53"/>
        <v>7.4692290285005569E-5</v>
      </c>
      <c r="Q205">
        <f t="shared" si="63"/>
        <v>1.0238243132023135</v>
      </c>
      <c r="R205" s="12">
        <f t="shared" si="64"/>
        <v>2.3824313202313485</v>
      </c>
      <c r="S205" s="19">
        <f t="shared" si="54"/>
        <v>2.730164257760809</v>
      </c>
      <c r="T205" s="19">
        <f t="shared" si="55"/>
        <v>1.7649173062981529</v>
      </c>
      <c r="W205" s="20">
        <v>1.9000000000000012</v>
      </c>
      <c r="X205" s="21">
        <v>3.3142999999999998</v>
      </c>
      <c r="Y205" s="25">
        <v>6.65</v>
      </c>
    </row>
    <row r="206" spans="1:25" x14ac:dyDescent="0.3">
      <c r="A206">
        <f t="shared" si="56"/>
        <v>204</v>
      </c>
      <c r="B206" s="9">
        <f>WORKDAY(B205,1,Feriados!$A$2:$A$5000)</f>
        <v>44127</v>
      </c>
      <c r="C206" s="9">
        <f t="shared" si="57"/>
        <v>44562</v>
      </c>
      <c r="D206" s="10">
        <f t="shared" si="57"/>
        <v>5.2725999999999997</v>
      </c>
      <c r="E206" s="11">
        <f>TRUNC(1000/((1+D206/100)^(NETWORKDAYS($B206,C206-1,Feriados!$A$1:$A$936)/252)),6)</f>
        <v>940.85492099999999</v>
      </c>
      <c r="F206">
        <f t="shared" si="51"/>
        <v>2.0392104250710474E-4</v>
      </c>
      <c r="G206">
        <f t="shared" si="58"/>
        <v>1.0422604381842446</v>
      </c>
      <c r="H206" s="12">
        <f t="shared" si="59"/>
        <v>4.2260438184244631</v>
      </c>
      <c r="I206" s="24">
        <v>3.5141</v>
      </c>
      <c r="J206" s="16">
        <f>TRUNC(1000/((1+I206/100)^(NETWORKDAYS($B206,C206-1,Feriados!$A$1:$A$936)/252)),6)</f>
        <v>959.84909900000002</v>
      </c>
      <c r="K206">
        <f t="shared" si="52"/>
        <v>-2.1606524624844248E-3</v>
      </c>
      <c r="L206">
        <f t="shared" si="60"/>
        <v>1.0633018121977766</v>
      </c>
      <c r="M206" s="12">
        <f t="shared" si="61"/>
        <v>6.3301812197776641</v>
      </c>
      <c r="N206" s="25">
        <v>1.9000000000000012</v>
      </c>
      <c r="O206">
        <f t="shared" si="62"/>
        <v>1.0239007849851161</v>
      </c>
      <c r="P206">
        <f t="shared" si="53"/>
        <v>7.4692290285005569E-5</v>
      </c>
      <c r="Q206">
        <f t="shared" si="63"/>
        <v>1.0239007849851161</v>
      </c>
      <c r="R206" s="12">
        <f t="shared" si="64"/>
        <v>2.3900784985116053</v>
      </c>
      <c r="S206" s="19">
        <f t="shared" si="54"/>
        <v>2.730148476221538</v>
      </c>
      <c r="T206" s="19">
        <f t="shared" si="55"/>
        <v>1.7681610964059067</v>
      </c>
      <c r="W206" s="20">
        <v>1.9000000000000012</v>
      </c>
      <c r="X206" s="21">
        <v>3.5141</v>
      </c>
      <c r="Y206" s="25">
        <v>6.65</v>
      </c>
    </row>
    <row r="207" spans="1:25" x14ac:dyDescent="0.3">
      <c r="A207">
        <f t="shared" si="56"/>
        <v>205</v>
      </c>
      <c r="B207" s="9">
        <f>WORKDAY(B206,1,Feriados!$A$2:$A$5000)</f>
        <v>44130</v>
      </c>
      <c r="C207" s="9">
        <f t="shared" si="57"/>
        <v>44562</v>
      </c>
      <c r="D207" s="10">
        <f t="shared" si="57"/>
        <v>5.2725999999999997</v>
      </c>
      <c r="E207" s="11">
        <f>TRUNC(1000/((1+D207/100)^(NETWORKDAYS($B207,C207-1,Feriados!$A$1:$A$936)/252)),6)</f>
        <v>941.04678200000001</v>
      </c>
      <c r="F207">
        <f t="shared" si="51"/>
        <v>2.0392198171870213E-4</v>
      </c>
      <c r="G207">
        <f t="shared" si="58"/>
        <v>1.0424729779982662</v>
      </c>
      <c r="H207" s="12">
        <f t="shared" si="59"/>
        <v>4.2472977998266215</v>
      </c>
      <c r="I207" s="24">
        <v>3.4748999999999999</v>
      </c>
      <c r="J207" s="16">
        <f>TRUNC(1000/((1+I207/100)^(NETWORKDAYS($B207,C207-1,Feriados!$A$1:$A$936)/252)),6)</f>
        <v>960.41073400000005</v>
      </c>
      <c r="K207">
        <f t="shared" si="52"/>
        <v>5.8512843381852697E-4</v>
      </c>
      <c r="L207">
        <f t="shared" si="60"/>
        <v>1.0639239803218243</v>
      </c>
      <c r="M207" s="12">
        <f t="shared" si="61"/>
        <v>6.3923980321824336</v>
      </c>
      <c r="N207" s="25">
        <v>1.9000000000000012</v>
      </c>
      <c r="O207">
        <f t="shared" si="62"/>
        <v>1.0239772624797712</v>
      </c>
      <c r="P207">
        <f t="shared" si="53"/>
        <v>7.4692290285005569E-5</v>
      </c>
      <c r="Q207">
        <f t="shared" si="63"/>
        <v>1.0239772624797712</v>
      </c>
      <c r="R207" s="12">
        <f t="shared" si="64"/>
        <v>2.3977262479771166</v>
      </c>
      <c r="S207" s="19">
        <f t="shared" si="54"/>
        <v>2.7301610506330842</v>
      </c>
      <c r="T207" s="19">
        <f t="shared" si="55"/>
        <v>1.771385621444453</v>
      </c>
      <c r="W207" s="20">
        <v>1.9000000000000012</v>
      </c>
      <c r="X207" s="21">
        <v>3.4748999999999999</v>
      </c>
      <c r="Y207" s="25">
        <v>6.65</v>
      </c>
    </row>
    <row r="208" spans="1:25" x14ac:dyDescent="0.3">
      <c r="A208">
        <f t="shared" si="56"/>
        <v>206</v>
      </c>
      <c r="B208" s="9">
        <f>WORKDAY(B207,1,Feriados!$A$2:$A$5000)</f>
        <v>44131</v>
      </c>
      <c r="C208" s="9">
        <f t="shared" si="57"/>
        <v>44562</v>
      </c>
      <c r="D208" s="10">
        <f t="shared" si="57"/>
        <v>5.2725999999999997</v>
      </c>
      <c r="E208" s="11">
        <f>TRUNC(1000/((1+D208/100)^(NETWORKDAYS($B208,C208-1,Feriados!$A$1:$A$936)/252)),6)</f>
        <v>941.23868200000004</v>
      </c>
      <c r="F208">
        <f t="shared" si="51"/>
        <v>2.0392184923290202E-4</v>
      </c>
      <c r="G208">
        <f t="shared" si="58"/>
        <v>1.0426855610157149</v>
      </c>
      <c r="H208" s="12">
        <f t="shared" si="59"/>
        <v>4.2685561015714857</v>
      </c>
      <c r="I208" s="24">
        <v>3.4876</v>
      </c>
      <c r="J208" s="16">
        <f>TRUNC(1000/((1+I208/100)^(NETWORKDAYS($B208,C208-1,Feriados!$A$1:$A$936)/252)),6)</f>
        <v>960.40200200000004</v>
      </c>
      <c r="K208">
        <f t="shared" si="52"/>
        <v>-9.0919433642921987E-6</v>
      </c>
      <c r="L208">
        <f t="shared" si="60"/>
        <v>1.0639143071852513</v>
      </c>
      <c r="M208" s="12">
        <f t="shared" si="61"/>
        <v>6.3914307185251262</v>
      </c>
      <c r="N208" s="25">
        <v>1.9000000000000012</v>
      </c>
      <c r="O208">
        <f t="shared" si="62"/>
        <v>1.0240537456867056</v>
      </c>
      <c r="P208">
        <f t="shared" si="53"/>
        <v>7.4692290285005569E-5</v>
      </c>
      <c r="Q208">
        <f t="shared" si="63"/>
        <v>1.0240537456867056</v>
      </c>
      <c r="R208" s="12">
        <f t="shared" si="64"/>
        <v>2.4053745686705597</v>
      </c>
      <c r="S208" s="19">
        <f t="shared" si="54"/>
        <v>2.7301592768783958</v>
      </c>
      <c r="T208" s="19">
        <f t="shared" si="55"/>
        <v>1.7745910167873349</v>
      </c>
      <c r="W208" s="20">
        <v>1.9000000000000012</v>
      </c>
      <c r="X208" s="21">
        <v>3.4876</v>
      </c>
      <c r="Y208" s="25">
        <v>6.65</v>
      </c>
    </row>
    <row r="209" spans="1:25" x14ac:dyDescent="0.3">
      <c r="A209">
        <f t="shared" si="56"/>
        <v>207</v>
      </c>
      <c r="B209" s="9">
        <f>WORKDAY(B208,1,Feriados!$A$2:$A$5000)</f>
        <v>44132</v>
      </c>
      <c r="C209" s="9">
        <f t="shared" si="57"/>
        <v>44562</v>
      </c>
      <c r="D209" s="10">
        <f t="shared" si="57"/>
        <v>5.2725999999999997</v>
      </c>
      <c r="E209" s="11">
        <f>TRUNC(1000/((1+D209/100)^(NETWORKDAYS($B209,C209-1,Feriados!$A$1:$A$936)/252)),6)</f>
        <v>941.43061999999998</v>
      </c>
      <c r="F209">
        <f t="shared" si="51"/>
        <v>2.0392064592167358E-4</v>
      </c>
      <c r="G209">
        <f t="shared" si="58"/>
        <v>1.0428981861288105</v>
      </c>
      <c r="H209" s="12">
        <f t="shared" si="59"/>
        <v>4.2898186128810467</v>
      </c>
      <c r="I209" s="24">
        <v>3.5565000000000002</v>
      </c>
      <c r="J209" s="16">
        <f>TRUNC(1000/((1+I209/100)^(NETWORKDAYS($B209,C209-1,Feriados!$A$1:$A$936)/252)),6)</f>
        <v>959.78204300000004</v>
      </c>
      <c r="K209">
        <f t="shared" si="52"/>
        <v>-6.4552031202447235E-4</v>
      </c>
      <c r="L209">
        <f t="shared" si="60"/>
        <v>1.0632275288897097</v>
      </c>
      <c r="M209" s="12">
        <f t="shared" si="61"/>
        <v>6.3227528889709728</v>
      </c>
      <c r="N209" s="25">
        <v>1.9000000000000012</v>
      </c>
      <c r="O209">
        <f t="shared" si="62"/>
        <v>1.0241302346063459</v>
      </c>
      <c r="P209">
        <f t="shared" si="53"/>
        <v>7.4692290285005569E-5</v>
      </c>
      <c r="Q209">
        <f t="shared" si="63"/>
        <v>1.0241302346063459</v>
      </c>
      <c r="R209" s="12">
        <f t="shared" si="64"/>
        <v>2.4130234606345891</v>
      </c>
      <c r="S209" s="19">
        <f t="shared" si="54"/>
        <v>2.730143166631624</v>
      </c>
      <c r="T209" s="19">
        <f t="shared" si="55"/>
        <v>1.7777774161188173</v>
      </c>
      <c r="W209" s="20">
        <v>1.9000000000000012</v>
      </c>
      <c r="X209" s="21">
        <v>3.5565000000000002</v>
      </c>
      <c r="Y209" s="25">
        <v>6.65</v>
      </c>
    </row>
    <row r="210" spans="1:25" x14ac:dyDescent="0.3">
      <c r="A210">
        <f t="shared" si="56"/>
        <v>208</v>
      </c>
      <c r="B210" s="9">
        <f>WORKDAY(B209,1,Feriados!$A$2:$A$5000)</f>
        <v>44133</v>
      </c>
      <c r="C210" s="9">
        <f t="shared" si="57"/>
        <v>44562</v>
      </c>
      <c r="D210" s="10">
        <f t="shared" si="57"/>
        <v>5.2725999999999997</v>
      </c>
      <c r="E210" s="11">
        <f>TRUNC(1000/((1+D210/100)^(NETWORKDAYS($B210,C210-1,Feriados!$A$1:$A$936)/252)),6)</f>
        <v>941.62259800000004</v>
      </c>
      <c r="F210">
        <f t="shared" si="51"/>
        <v>2.0392155929660483E-4</v>
      </c>
      <c r="G210">
        <f t="shared" si="58"/>
        <v>1.0431108555531134</v>
      </c>
      <c r="H210" s="12">
        <f t="shared" si="59"/>
        <v>4.3110855553113447</v>
      </c>
      <c r="I210" s="24">
        <v>3.4790000000000001</v>
      </c>
      <c r="J210" s="16">
        <f>TRUNC(1000/((1+I210/100)^(NETWORKDAYS($B210,C210-1,Feriados!$A$1:$A$936)/252)),6)</f>
        <v>960.75680399999999</v>
      </c>
      <c r="K210">
        <f t="shared" si="52"/>
        <v>1.0156066235134098E-3</v>
      </c>
      <c r="L210">
        <f t="shared" si="60"/>
        <v>1.0643073498103519</v>
      </c>
      <c r="M210" s="12">
        <f t="shared" si="61"/>
        <v>6.430734981035191</v>
      </c>
      <c r="N210" s="25">
        <v>1.9000000000000012</v>
      </c>
      <c r="O210">
        <f t="shared" si="62"/>
        <v>1.0242067292391188</v>
      </c>
      <c r="P210">
        <f t="shared" si="53"/>
        <v>7.4692290285005569E-5</v>
      </c>
      <c r="Q210">
        <f t="shared" si="63"/>
        <v>1.0242067292391188</v>
      </c>
      <c r="R210" s="12">
        <f t="shared" si="64"/>
        <v>2.4206729239118818</v>
      </c>
      <c r="S210" s="19">
        <f t="shared" si="54"/>
        <v>2.7301553951350979</v>
      </c>
      <c r="T210" s="19">
        <f t="shared" si="55"/>
        <v>1.7809450887501554</v>
      </c>
      <c r="W210" s="20">
        <v>1.9000000000000012</v>
      </c>
      <c r="X210" s="21">
        <v>3.4790000000000001</v>
      </c>
      <c r="Y210" s="25">
        <v>6.65</v>
      </c>
    </row>
    <row r="211" spans="1:25" x14ac:dyDescent="0.3">
      <c r="A211">
        <f t="shared" si="56"/>
        <v>209</v>
      </c>
      <c r="B211" s="9">
        <f>WORKDAY(B210,1,Feriados!$A$2:$A$5000)</f>
        <v>44134</v>
      </c>
      <c r="C211" s="9">
        <f t="shared" si="57"/>
        <v>44562</v>
      </c>
      <c r="D211" s="10">
        <f t="shared" si="57"/>
        <v>5.2725999999999997</v>
      </c>
      <c r="E211" s="11">
        <f>TRUNC(1000/((1+D211/100)^(NETWORKDAYS($B211,C211-1,Feriados!$A$1:$A$936)/252)),6)</f>
        <v>941.814615</v>
      </c>
      <c r="F211">
        <f t="shared" si="51"/>
        <v>2.039214016398283E-4</v>
      </c>
      <c r="G211">
        <f t="shared" si="58"/>
        <v>1.0433235681808435</v>
      </c>
      <c r="H211" s="12">
        <f t="shared" si="59"/>
        <v>4.3323568180843486</v>
      </c>
      <c r="I211" s="24">
        <v>3.5110999999999999</v>
      </c>
      <c r="J211" s="16">
        <f>TRUNC(1000/((1+I211/100)^(NETWORKDAYS($B211,C211-1,Feriados!$A$1:$A$936)/252)),6)</f>
        <v>960.53955800000006</v>
      </c>
      <c r="K211">
        <f t="shared" si="52"/>
        <v>-2.2611965806063061E-4</v>
      </c>
      <c r="L211">
        <f t="shared" si="60"/>
        <v>1.0640666889963413</v>
      </c>
      <c r="M211" s="12">
        <f t="shared" si="61"/>
        <v>6.406668899634127</v>
      </c>
      <c r="N211" s="25">
        <v>1.9000000000000012</v>
      </c>
      <c r="O211">
        <f t="shared" si="62"/>
        <v>1.0242832295854509</v>
      </c>
      <c r="P211">
        <f t="shared" si="53"/>
        <v>7.4692290285005569E-5</v>
      </c>
      <c r="Q211">
        <f t="shared" si="63"/>
        <v>1.0242832295854509</v>
      </c>
      <c r="R211" s="12">
        <f t="shared" si="64"/>
        <v>2.4283229585450927</v>
      </c>
      <c r="S211" s="19">
        <f t="shared" si="54"/>
        <v>2.730153284384766</v>
      </c>
      <c r="T211" s="19">
        <f t="shared" si="55"/>
        <v>1.7840941637680847</v>
      </c>
      <c r="W211" s="20">
        <v>1.9000000000000012</v>
      </c>
      <c r="X211" s="21">
        <v>3.5110999999999999</v>
      </c>
      <c r="Y211" s="25">
        <v>6.65</v>
      </c>
    </row>
    <row r="212" spans="1:25" x14ac:dyDescent="0.3">
      <c r="A212">
        <f t="shared" si="56"/>
        <v>210</v>
      </c>
      <c r="B212" s="9">
        <f>WORKDAY(B211,1,Feriados!$A$2:$A$5000)</f>
        <v>44138</v>
      </c>
      <c r="C212" s="9">
        <f t="shared" si="57"/>
        <v>44562</v>
      </c>
      <c r="D212" s="10">
        <f t="shared" si="57"/>
        <v>5.2725999999999997</v>
      </c>
      <c r="E212" s="11">
        <f>TRUNC(1000/((1+D212/100)^(NETWORKDAYS($B212,C212-1,Feriados!$A$1:$A$936)/252)),6)</f>
        <v>942.00667199999998</v>
      </c>
      <c r="F212">
        <f t="shared" si="51"/>
        <v>2.0392229738330769E-4</v>
      </c>
      <c r="G212">
        <f t="shared" si="58"/>
        <v>1.0435363251197811</v>
      </c>
      <c r="H212" s="12">
        <f t="shared" si="59"/>
        <v>4.3536325119781116</v>
      </c>
      <c r="I212" s="24">
        <v>3.585</v>
      </c>
      <c r="J212" s="16">
        <f>TRUNC(1000/((1+I212/100)^(NETWORKDAYS($B212,C212-1,Feriados!$A$1:$A$936)/252)),6)</f>
        <v>959.87427600000001</v>
      </c>
      <c r="K212">
        <f t="shared" si="52"/>
        <v>-6.926128075196436E-4</v>
      </c>
      <c r="L212">
        <f t="shared" si="60"/>
        <v>1.0633297027794875</v>
      </c>
      <c r="M212" s="12">
        <f t="shared" si="61"/>
        <v>6.3329702779487462</v>
      </c>
      <c r="N212" s="25">
        <v>1.9000000000000012</v>
      </c>
      <c r="O212">
        <f t="shared" si="62"/>
        <v>1.0243597356457692</v>
      </c>
      <c r="P212">
        <f t="shared" si="53"/>
        <v>7.4692290285005569E-5</v>
      </c>
      <c r="Q212">
        <f t="shared" si="63"/>
        <v>1.0243597356457692</v>
      </c>
      <c r="R212" s="12">
        <f t="shared" si="64"/>
        <v>2.4359735645769209</v>
      </c>
      <c r="S212" s="19">
        <f t="shared" si="54"/>
        <v>2.7301652768337319</v>
      </c>
      <c r="T212" s="19">
        <f t="shared" si="55"/>
        <v>1.7872248596155225</v>
      </c>
      <c r="W212" s="20">
        <v>1.9000000000000012</v>
      </c>
      <c r="X212" s="21">
        <v>3.585</v>
      </c>
      <c r="Y212" s="25">
        <v>6.65</v>
      </c>
    </row>
    <row r="213" spans="1:25" x14ac:dyDescent="0.3">
      <c r="A213">
        <f t="shared" si="56"/>
        <v>211</v>
      </c>
      <c r="B213" s="9">
        <f>WORKDAY(B212,1,Feriados!$A$2:$A$5000)</f>
        <v>44139</v>
      </c>
      <c r="C213" s="9">
        <f t="shared" ref="C213:D228" si="65">+C212</f>
        <v>44562</v>
      </c>
      <c r="D213" s="10">
        <f t="shared" si="65"/>
        <v>5.2725999999999997</v>
      </c>
      <c r="E213" s="11">
        <f>TRUNC(1000/((1+D213/100)^(NETWORKDAYS($B213,C213-1,Feriados!$A$1:$A$936)/252)),6)</f>
        <v>942.19876699999998</v>
      </c>
      <c r="F213">
        <f t="shared" si="51"/>
        <v>2.0392106097522067E-4</v>
      </c>
      <c r="G213">
        <f t="shared" si="58"/>
        <v>1.0437491241543657</v>
      </c>
      <c r="H213" s="12">
        <f t="shared" si="59"/>
        <v>4.3749124154365715</v>
      </c>
      <c r="I213" s="24">
        <v>3.5171999999999999</v>
      </c>
      <c r="J213" s="16">
        <f>TRUNC(1000/((1+I213/100)^(NETWORKDAYS($B213,C213-1,Feriados!$A$1:$A$936)/252)),6)</f>
        <v>960.73706100000004</v>
      </c>
      <c r="K213">
        <f t="shared" si="52"/>
        <v>8.9885209091700169E-4</v>
      </c>
      <c r="L213">
        <f t="shared" si="60"/>
        <v>1.0642854789061649</v>
      </c>
      <c r="M213" s="12">
        <f t="shared" si="61"/>
        <v>6.4285478906164872</v>
      </c>
      <c r="N213" s="25">
        <v>1.9000000000000012</v>
      </c>
      <c r="O213">
        <f t="shared" si="62"/>
        <v>1.0244362474205004</v>
      </c>
      <c r="P213">
        <f t="shared" si="53"/>
        <v>7.4692290285005569E-5</v>
      </c>
      <c r="Q213">
        <f t="shared" si="63"/>
        <v>1.0244362474205004</v>
      </c>
      <c r="R213" s="12">
        <f t="shared" si="64"/>
        <v>2.4436247420500434</v>
      </c>
      <c r="S213" s="19">
        <f t="shared" si="54"/>
        <v>2.7301487234775248</v>
      </c>
      <c r="T213" s="19">
        <f t="shared" si="55"/>
        <v>1.7903372560249584</v>
      </c>
      <c r="W213" s="20">
        <v>1.9000000000000012</v>
      </c>
      <c r="X213" s="21">
        <v>3.5171999999999999</v>
      </c>
      <c r="Y213" s="25">
        <v>6.65</v>
      </c>
    </row>
    <row r="214" spans="1:25" x14ac:dyDescent="0.3">
      <c r="A214">
        <f t="shared" si="56"/>
        <v>212</v>
      </c>
      <c r="B214" s="9">
        <f>WORKDAY(B213,1,Feriados!$A$2:$A$5000)</f>
        <v>44140</v>
      </c>
      <c r="C214" s="9">
        <f t="shared" si="65"/>
        <v>44562</v>
      </c>
      <c r="D214" s="10">
        <f t="shared" si="65"/>
        <v>5.2725999999999997</v>
      </c>
      <c r="E214" s="11">
        <f>TRUNC(1000/((1+D214/100)^(NETWORKDAYS($B214,C214-1,Feriados!$A$1:$A$936)/252)),6)</f>
        <v>942.39090199999998</v>
      </c>
      <c r="F214">
        <f t="shared" si="51"/>
        <v>2.0392193954132942E-4</v>
      </c>
      <c r="G214">
        <f t="shared" si="58"/>
        <v>1.0439619675001579</v>
      </c>
      <c r="H214" s="12">
        <f t="shared" si="59"/>
        <v>4.3961967500157906</v>
      </c>
      <c r="I214" s="24">
        <v>3.5108000000000001</v>
      </c>
      <c r="J214" s="16">
        <f>TRUNC(1000/((1+I214/100)^(NETWORKDAYS($B214,C214-1,Feriados!$A$1:$A$936)/252)),6)</f>
        <v>960.93746199999998</v>
      </c>
      <c r="K214">
        <f t="shared" si="52"/>
        <v>2.0859089144686926E-4</v>
      </c>
      <c r="L214">
        <f t="shared" si="60"/>
        <v>1.0645074791629638</v>
      </c>
      <c r="M214" s="12">
        <f t="shared" si="61"/>
        <v>6.4507479162963843</v>
      </c>
      <c r="N214" s="25">
        <v>1.9000000000000012</v>
      </c>
      <c r="O214">
        <f t="shared" si="62"/>
        <v>1.0245127649100711</v>
      </c>
      <c r="P214">
        <f t="shared" si="53"/>
        <v>7.4692290285005569E-5</v>
      </c>
      <c r="Q214">
        <f t="shared" si="63"/>
        <v>1.0245127649100711</v>
      </c>
      <c r="R214" s="12">
        <f t="shared" si="64"/>
        <v>2.451276491007115</v>
      </c>
      <c r="S214" s="19">
        <f t="shared" si="54"/>
        <v>2.7301604859513411</v>
      </c>
      <c r="T214" s="19">
        <f t="shared" si="55"/>
        <v>1.7934316125267447</v>
      </c>
      <c r="W214" s="20">
        <v>1.9000000000000012</v>
      </c>
      <c r="X214" s="21">
        <v>3.5108000000000001</v>
      </c>
      <c r="Y214" s="25">
        <v>6.65</v>
      </c>
    </row>
    <row r="215" spans="1:25" x14ac:dyDescent="0.3">
      <c r="A215">
        <f t="shared" si="56"/>
        <v>213</v>
      </c>
      <c r="B215" s="9">
        <f>WORKDAY(B214,1,Feriados!$A$2:$A$5000)</f>
        <v>44141</v>
      </c>
      <c r="C215" s="9">
        <f t="shared" si="65"/>
        <v>44562</v>
      </c>
      <c r="D215" s="10">
        <f t="shared" si="65"/>
        <v>5.2725999999999997</v>
      </c>
      <c r="E215" s="11">
        <f>TRUNC(1000/((1+D215/100)^(NETWORKDAYS($B215,C215-1,Feriados!$A$1:$A$936)/252)),6)</f>
        <v>942.58307600000001</v>
      </c>
      <c r="F215">
        <f t="shared" si="51"/>
        <v>2.0392174796279861E-4</v>
      </c>
      <c r="G215">
        <f t="shared" si="58"/>
        <v>1.0441748540493772</v>
      </c>
      <c r="H215" s="12">
        <f t="shared" si="59"/>
        <v>4.4174854049377155</v>
      </c>
      <c r="I215" s="24">
        <v>3.415</v>
      </c>
      <c r="J215" s="16">
        <f>TRUNC(1000/((1+I215/100)^(NETWORKDAYS($B215,C215-1,Feriados!$A$1:$A$936)/252)),6)</f>
        <v>962.09367299999997</v>
      </c>
      <c r="K215">
        <f t="shared" si="52"/>
        <v>1.2032114947351236E-3</v>
      </c>
      <c r="L215">
        <f t="shared" si="60"/>
        <v>1.0657883067981242</v>
      </c>
      <c r="M215" s="12">
        <f t="shared" si="61"/>
        <v>6.5788306798124196</v>
      </c>
      <c r="N215" s="25">
        <v>1.9000000000000012</v>
      </c>
      <c r="O215">
        <f t="shared" si="62"/>
        <v>1.0245892881149086</v>
      </c>
      <c r="P215">
        <f t="shared" si="53"/>
        <v>7.4692290285005569E-5</v>
      </c>
      <c r="Q215">
        <f t="shared" si="63"/>
        <v>1.0245892881149086</v>
      </c>
      <c r="R215" s="12">
        <f t="shared" si="64"/>
        <v>2.458928811490857</v>
      </c>
      <c r="S215" s="19">
        <f t="shared" si="54"/>
        <v>2.730157921047653</v>
      </c>
      <c r="T215" s="19">
        <f t="shared" si="55"/>
        <v>1.7965080502917767</v>
      </c>
      <c r="W215" s="20">
        <v>1.9000000000000012</v>
      </c>
      <c r="X215" s="21">
        <v>3.415</v>
      </c>
      <c r="Y215" s="25">
        <v>6.65</v>
      </c>
    </row>
    <row r="216" spans="1:25" x14ac:dyDescent="0.3">
      <c r="A216">
        <f t="shared" si="56"/>
        <v>214</v>
      </c>
      <c r="B216" s="9">
        <f>WORKDAY(B215,1,Feriados!$A$2:$A$5000)</f>
        <v>44144</v>
      </c>
      <c r="C216" s="9">
        <f t="shared" si="65"/>
        <v>44562</v>
      </c>
      <c r="D216" s="10">
        <f t="shared" si="65"/>
        <v>5.2725999999999997</v>
      </c>
      <c r="E216" s="11">
        <f>TRUNC(1000/((1+D216/100)^(NETWORKDAYS($B216,C216-1,Feriados!$A$1:$A$936)/252)),6)</f>
        <v>942.77528900000004</v>
      </c>
      <c r="F216">
        <f t="shared" si="51"/>
        <v>2.0392154802495455E-4</v>
      </c>
      <c r="G216">
        <f t="shared" si="58"/>
        <v>1.0443877838020237</v>
      </c>
      <c r="H216" s="12">
        <f t="shared" si="59"/>
        <v>4.4387783802023684</v>
      </c>
      <c r="I216" s="24">
        <v>3.3603000000000001</v>
      </c>
      <c r="J216" s="16">
        <f>TRUNC(1000/((1+I216/100)^(NETWORKDAYS($B216,C216-1,Feriados!$A$1:$A$936)/252)),6)</f>
        <v>962.80589799999996</v>
      </c>
      <c r="K216">
        <f t="shared" si="52"/>
        <v>7.4028654380309256E-4</v>
      </c>
      <c r="L216">
        <f t="shared" si="60"/>
        <v>1.0665772955401895</v>
      </c>
      <c r="M216" s="12">
        <f t="shared" si="61"/>
        <v>6.6577295540189541</v>
      </c>
      <c r="N216" s="25">
        <v>1.9000000000000012</v>
      </c>
      <c r="O216">
        <f t="shared" si="62"/>
        <v>1.0246658170354395</v>
      </c>
      <c r="P216">
        <f t="shared" si="53"/>
        <v>7.4692290285005569E-5</v>
      </c>
      <c r="Q216">
        <f t="shared" si="63"/>
        <v>1.0246658170354395</v>
      </c>
      <c r="R216" s="12">
        <f t="shared" si="64"/>
        <v>2.4665817035439463</v>
      </c>
      <c r="S216" s="19">
        <f t="shared" si="54"/>
        <v>2.7301552442272836</v>
      </c>
      <c r="T216" s="19">
        <f t="shared" si="55"/>
        <v>1.7995667339236323</v>
      </c>
      <c r="W216" s="20">
        <v>1.9000000000000012</v>
      </c>
      <c r="X216" s="21">
        <v>3.3603000000000001</v>
      </c>
      <c r="Y216" s="25">
        <v>6.65</v>
      </c>
    </row>
    <row r="217" spans="1:25" x14ac:dyDescent="0.3">
      <c r="A217">
        <f t="shared" si="56"/>
        <v>215</v>
      </c>
      <c r="B217" s="9">
        <f>WORKDAY(B216,1,Feriados!$A$2:$A$5000)</f>
        <v>44145</v>
      </c>
      <c r="C217" s="9">
        <f t="shared" si="65"/>
        <v>44562</v>
      </c>
      <c r="D217" s="10">
        <f t="shared" si="65"/>
        <v>5.2725999999999997</v>
      </c>
      <c r="E217" s="11">
        <f>TRUNC(1000/((1+D217/100)^(NETWORKDAYS($B217,C217-1,Feriados!$A$1:$A$936)/252)),6)</f>
        <v>942.96754099999998</v>
      </c>
      <c r="F217">
        <f t="shared" si="51"/>
        <v>2.0392133973290427E-4</v>
      </c>
      <c r="G217">
        <f t="shared" si="58"/>
        <v>1.0446007567580973</v>
      </c>
      <c r="H217" s="12">
        <f t="shared" si="59"/>
        <v>4.4600756758097271</v>
      </c>
      <c r="I217" s="24">
        <v>3.3873000000000002</v>
      </c>
      <c r="J217" s="16">
        <f>TRUNC(1000/((1+I217/100)^(NETWORKDAYS($B217,C217-1,Feriados!$A$1:$A$936)/252)),6)</f>
        <v>962.64478899999995</v>
      </c>
      <c r="K217">
        <f t="shared" si="52"/>
        <v>-1.6733279296965442E-4</v>
      </c>
      <c r="L217">
        <f t="shared" si="60"/>
        <v>1.0663988221824088</v>
      </c>
      <c r="M217" s="12">
        <f t="shared" si="61"/>
        <v>6.6398822182408779</v>
      </c>
      <c r="N217" s="25">
        <v>1.9000000000000012</v>
      </c>
      <c r="O217">
        <f t="shared" si="62"/>
        <v>1.0247423516720906</v>
      </c>
      <c r="P217">
        <f t="shared" si="53"/>
        <v>7.4692290285005569E-5</v>
      </c>
      <c r="Q217">
        <f t="shared" si="63"/>
        <v>1.0247423516720906</v>
      </c>
      <c r="R217" s="12">
        <f t="shared" si="64"/>
        <v>2.4742351672090601</v>
      </c>
      <c r="S217" s="19">
        <f t="shared" si="54"/>
        <v>2.7301524555586076</v>
      </c>
      <c r="T217" s="19">
        <f t="shared" si="55"/>
        <v>1.8026078260138454</v>
      </c>
      <c r="W217" s="20">
        <v>1.9000000000000012</v>
      </c>
      <c r="X217" s="21">
        <v>3.3873000000000002</v>
      </c>
      <c r="Y217" s="25">
        <v>6.65</v>
      </c>
    </row>
    <row r="218" spans="1:25" x14ac:dyDescent="0.3">
      <c r="A218">
        <f t="shared" si="56"/>
        <v>216</v>
      </c>
      <c r="B218" s="9">
        <f>WORKDAY(B217,1,Feriados!$A$2:$A$5000)</f>
        <v>44146</v>
      </c>
      <c r="C218" s="9">
        <f t="shared" si="65"/>
        <v>44562</v>
      </c>
      <c r="D218" s="10">
        <f t="shared" si="65"/>
        <v>5.2725999999999997</v>
      </c>
      <c r="E218" s="11">
        <f>TRUNC(1000/((1+D218/100)^(NETWORKDAYS($B218,C218-1,Feriados!$A$1:$A$936)/252)),6)</f>
        <v>943.15983200000005</v>
      </c>
      <c r="F218">
        <f t="shared" si="51"/>
        <v>2.0392112309197685E-4</v>
      </c>
      <c r="G218">
        <f t="shared" si="58"/>
        <v>1.0448137729175981</v>
      </c>
      <c r="H218" s="12">
        <f t="shared" si="59"/>
        <v>4.4813772917598138</v>
      </c>
      <c r="I218" s="24">
        <v>3.4857999999999998</v>
      </c>
      <c r="J218" s="16">
        <f>TRUNC(1000/((1+I218/100)^(NETWORKDAYS($B218,C218-1,Feriados!$A$1:$A$936)/252)),6)</f>
        <v>961.72845500000005</v>
      </c>
      <c r="K218">
        <f t="shared" si="52"/>
        <v>-9.5189213141821938E-4</v>
      </c>
      <c r="L218">
        <f t="shared" si="60"/>
        <v>1.0653837255346197</v>
      </c>
      <c r="M218" s="12">
        <f t="shared" si="61"/>
        <v>6.5383725534619686</v>
      </c>
      <c r="N218" s="25">
        <v>1.9000000000000012</v>
      </c>
      <c r="O218">
        <f t="shared" si="62"/>
        <v>1.024818892025289</v>
      </c>
      <c r="P218">
        <f t="shared" si="53"/>
        <v>7.4692290285005569E-5</v>
      </c>
      <c r="Q218">
        <f t="shared" si="63"/>
        <v>1.024818892025289</v>
      </c>
      <c r="R218" s="12">
        <f t="shared" si="64"/>
        <v>2.4818892025288974</v>
      </c>
      <c r="S218" s="19">
        <f t="shared" si="54"/>
        <v>2.7301495551129711</v>
      </c>
      <c r="T218" s="19">
        <f t="shared" si="55"/>
        <v>1.8056314871725769</v>
      </c>
      <c r="W218" s="20">
        <v>1.9000000000000012</v>
      </c>
      <c r="X218" s="21">
        <v>3.4857999999999998</v>
      </c>
      <c r="Y218" s="25">
        <v>6.65</v>
      </c>
    </row>
    <row r="219" spans="1:25" x14ac:dyDescent="0.3">
      <c r="A219">
        <f t="shared" si="56"/>
        <v>217</v>
      </c>
      <c r="B219" s="9">
        <f>WORKDAY(B218,1,Feriados!$A$2:$A$5000)</f>
        <v>44147</v>
      </c>
      <c r="C219" s="9">
        <f t="shared" si="65"/>
        <v>44562</v>
      </c>
      <c r="D219" s="10">
        <f t="shared" si="65"/>
        <v>5.2725999999999997</v>
      </c>
      <c r="E219" s="11">
        <f>TRUNC(1000/((1+D219/100)^(NETWORKDAYS($B219,C219-1,Feriados!$A$1:$A$936)/252)),6)</f>
        <v>943.35216300000002</v>
      </c>
      <c r="F219">
        <f t="shared" si="51"/>
        <v>2.0392195837271032E-4</v>
      </c>
      <c r="G219">
        <f t="shared" si="58"/>
        <v>1.0450268333883064</v>
      </c>
      <c r="H219" s="12">
        <f t="shared" si="59"/>
        <v>4.5026833388306375</v>
      </c>
      <c r="I219" s="24">
        <v>3.46</v>
      </c>
      <c r="J219" s="16">
        <f>TRUNC(1000/((1+I219/100)^(NETWORKDAYS($B219,C219-1,Feriados!$A$1:$A$936)/252)),6)</f>
        <v>962.13145699999995</v>
      </c>
      <c r="K219">
        <f t="shared" si="52"/>
        <v>4.1903928068753871E-4</v>
      </c>
      <c r="L219">
        <f t="shared" si="60"/>
        <v>1.0658301631646239</v>
      </c>
      <c r="M219" s="12">
        <f t="shared" si="61"/>
        <v>6.5830163164623867</v>
      </c>
      <c r="N219" s="25">
        <v>1.9000000000000012</v>
      </c>
      <c r="O219">
        <f t="shared" si="62"/>
        <v>1.0248954380954616</v>
      </c>
      <c r="P219">
        <f t="shared" si="53"/>
        <v>7.4692290285005569E-5</v>
      </c>
      <c r="Q219">
        <f t="shared" si="63"/>
        <v>1.0248954380954616</v>
      </c>
      <c r="R219" s="12">
        <f t="shared" si="64"/>
        <v>2.4895438095461575</v>
      </c>
      <c r="S219" s="19">
        <f t="shared" si="54"/>
        <v>2.7301607380708144</v>
      </c>
      <c r="T219" s="19">
        <f t="shared" si="55"/>
        <v>1.808637920556005</v>
      </c>
      <c r="W219" s="20">
        <v>1.9000000000000012</v>
      </c>
      <c r="X219" s="21">
        <v>3.46</v>
      </c>
      <c r="Y219" s="25">
        <v>6.65</v>
      </c>
    </row>
    <row r="220" spans="1:25" x14ac:dyDescent="0.3">
      <c r="A220">
        <f t="shared" si="56"/>
        <v>218</v>
      </c>
      <c r="B220" s="9">
        <f>WORKDAY(B219,1,Feriados!$A$2:$A$5000)</f>
        <v>44148</v>
      </c>
      <c r="C220" s="9">
        <f t="shared" si="65"/>
        <v>44562</v>
      </c>
      <c r="D220" s="10">
        <f t="shared" si="65"/>
        <v>5.2725999999999997</v>
      </c>
      <c r="E220" s="11">
        <f>TRUNC(1000/((1+D220/100)^(NETWORKDAYS($B220,C220-1,Feriados!$A$1:$A$936)/252)),6)</f>
        <v>943.544533</v>
      </c>
      <c r="F220">
        <f t="shared" si="51"/>
        <v>2.039217246168068E-4</v>
      </c>
      <c r="G220">
        <f t="shared" si="58"/>
        <v>1.0452399370624417</v>
      </c>
      <c r="H220" s="12">
        <f t="shared" si="59"/>
        <v>4.5239937062441671</v>
      </c>
      <c r="I220" s="24">
        <v>3.4152</v>
      </c>
      <c r="J220" s="16">
        <f>TRUNC(1000/((1+I220/100)^(NETWORKDAYS($B220,C220-1,Feriados!$A$1:$A$936)/252)),6)</f>
        <v>962.73279200000002</v>
      </c>
      <c r="K220">
        <f t="shared" si="52"/>
        <v>6.2500295113010473E-4</v>
      </c>
      <c r="L220">
        <f t="shared" si="60"/>
        <v>1.0664963101620053</v>
      </c>
      <c r="M220" s="12">
        <f t="shared" si="61"/>
        <v>6.6496310162005301</v>
      </c>
      <c r="N220" s="25">
        <v>1.9000000000000012</v>
      </c>
      <c r="O220">
        <f t="shared" si="62"/>
        <v>1.0249719898830356</v>
      </c>
      <c r="P220">
        <f t="shared" si="53"/>
        <v>7.4692290285005569E-5</v>
      </c>
      <c r="Q220">
        <f t="shared" si="63"/>
        <v>1.0249719898830356</v>
      </c>
      <c r="R220" s="12">
        <f t="shared" si="64"/>
        <v>2.4971989883035617</v>
      </c>
      <c r="S220" s="19">
        <f t="shared" si="54"/>
        <v>2.7301576084853827</v>
      </c>
      <c r="T220" s="19">
        <f t="shared" si="55"/>
        <v>1.8116272381311034</v>
      </c>
      <c r="W220" s="20">
        <v>1.9000000000000012</v>
      </c>
      <c r="X220" s="21">
        <v>3.4152</v>
      </c>
      <c r="Y220" s="25">
        <v>6.65</v>
      </c>
    </row>
    <row r="221" spans="1:25" x14ac:dyDescent="0.3">
      <c r="A221">
        <f t="shared" si="56"/>
        <v>219</v>
      </c>
      <c r="B221" s="9">
        <f>WORKDAY(B220,1,Feriados!$A$2:$A$5000)</f>
        <v>44151</v>
      </c>
      <c r="C221" s="9">
        <f t="shared" si="65"/>
        <v>44562</v>
      </c>
      <c r="D221" s="10">
        <f t="shared" si="65"/>
        <v>5.2725999999999997</v>
      </c>
      <c r="E221" s="11">
        <f>TRUNC(1000/((1+D221/100)^(NETWORKDAYS($B221,C221-1,Feriados!$A$1:$A$936)/252)),6)</f>
        <v>943.736942</v>
      </c>
      <c r="F221">
        <f t="shared" si="51"/>
        <v>2.0392148252734721E-4</v>
      </c>
      <c r="G221">
        <f t="shared" si="58"/>
        <v>1.0454530839400042</v>
      </c>
      <c r="H221" s="12">
        <f t="shared" si="59"/>
        <v>4.5453083940004246</v>
      </c>
      <c r="I221" s="24">
        <v>3.3624999999999998</v>
      </c>
      <c r="J221" s="16">
        <f>TRUNC(1000/((1+I221/100)^(NETWORKDAYS($B221,C221-1,Feriados!$A$1:$A$936)/252)),6)</f>
        <v>963.41437299999996</v>
      </c>
      <c r="K221">
        <f t="shared" si="52"/>
        <v>7.0796487422430943E-4</v>
      </c>
      <c r="L221">
        <f t="shared" si="60"/>
        <v>1.0672513520880897</v>
      </c>
      <c r="M221" s="12">
        <f t="shared" si="61"/>
        <v>6.7251352088089744</v>
      </c>
      <c r="N221" s="25">
        <v>1.9000000000000012</v>
      </c>
      <c r="O221">
        <f t="shared" si="62"/>
        <v>1.0250485473884379</v>
      </c>
      <c r="P221">
        <f t="shared" si="53"/>
        <v>7.4692290285005569E-5</v>
      </c>
      <c r="Q221">
        <f t="shared" si="63"/>
        <v>1.0250485473884379</v>
      </c>
      <c r="R221" s="12">
        <f t="shared" si="64"/>
        <v>2.504854738843787</v>
      </c>
      <c r="S221" s="19">
        <f t="shared" si="54"/>
        <v>2.7301543673281139</v>
      </c>
      <c r="T221" s="19">
        <f t="shared" si="55"/>
        <v>1.8145995947447588</v>
      </c>
      <c r="W221" s="20">
        <v>1.9000000000000012</v>
      </c>
      <c r="X221" s="21">
        <v>3.3624999999999998</v>
      </c>
      <c r="Y221" s="25">
        <v>6.65</v>
      </c>
    </row>
    <row r="222" spans="1:25" x14ac:dyDescent="0.3">
      <c r="A222">
        <f t="shared" si="56"/>
        <v>220</v>
      </c>
      <c r="B222" s="9">
        <f>WORKDAY(B221,1,Feriados!$A$2:$A$5000)</f>
        <v>44152</v>
      </c>
      <c r="C222" s="9">
        <f t="shared" si="65"/>
        <v>44562</v>
      </c>
      <c r="D222" s="10">
        <f t="shared" si="65"/>
        <v>5.2725999999999997</v>
      </c>
      <c r="E222" s="11">
        <f>TRUNC(1000/((1+D222/100)^(NETWORKDAYS($B222,C222-1,Feriados!$A$1:$A$936)/252)),6)</f>
        <v>943.92939000000001</v>
      </c>
      <c r="F222">
        <f t="shared" si="51"/>
        <v>2.0392123210966062E-4</v>
      </c>
      <c r="G222">
        <f t="shared" si="58"/>
        <v>1.0456662740209941</v>
      </c>
      <c r="H222" s="12">
        <f t="shared" si="59"/>
        <v>4.5666274020994102</v>
      </c>
      <c r="I222" s="24">
        <v>3.3083</v>
      </c>
      <c r="J222" s="16">
        <f>TRUNC(1000/((1+I222/100)^(NETWORKDAYS($B222,C222-1,Feriados!$A$1:$A$936)/252)),6)</f>
        <v>964.10853799999995</v>
      </c>
      <c r="K222">
        <f t="shared" si="52"/>
        <v>7.2052589151061497E-4</v>
      </c>
      <c r="L222">
        <f t="shared" si="60"/>
        <v>1.068020334320019</v>
      </c>
      <c r="M222" s="12">
        <f t="shared" si="61"/>
        <v>6.8020334320018971</v>
      </c>
      <c r="N222" s="25">
        <v>1.9000000000000012</v>
      </c>
      <c r="O222">
        <f t="shared" si="62"/>
        <v>1.0251251106120955</v>
      </c>
      <c r="P222">
        <f t="shared" si="53"/>
        <v>7.4692290285005569E-5</v>
      </c>
      <c r="Q222">
        <f t="shared" si="63"/>
        <v>1.0251251106120955</v>
      </c>
      <c r="R222" s="12">
        <f t="shared" si="64"/>
        <v>2.5125110612095547</v>
      </c>
      <c r="S222" s="19">
        <f t="shared" si="54"/>
        <v>2.7301510146703545</v>
      </c>
      <c r="T222" s="19">
        <f t="shared" si="55"/>
        <v>1.8175551433795392</v>
      </c>
      <c r="W222" s="20">
        <v>1.9000000000000012</v>
      </c>
      <c r="X222" s="21">
        <v>3.3083</v>
      </c>
      <c r="Y222" s="25">
        <v>6.65</v>
      </c>
    </row>
    <row r="223" spans="1:25" x14ac:dyDescent="0.3">
      <c r="A223">
        <f t="shared" si="56"/>
        <v>221</v>
      </c>
      <c r="B223" s="9">
        <f>WORKDAY(B222,1,Feriados!$A$2:$A$5000)</f>
        <v>44153</v>
      </c>
      <c r="C223" s="9">
        <f t="shared" si="65"/>
        <v>44562</v>
      </c>
      <c r="D223" s="10">
        <f t="shared" si="65"/>
        <v>5.2725999999999997</v>
      </c>
      <c r="E223" s="11">
        <f>TRUNC(1000/((1+D223/100)^(NETWORKDAYS($B223,C223-1,Feriados!$A$1:$A$936)/252)),6)</f>
        <v>944.12187800000004</v>
      </c>
      <c r="F223">
        <f t="shared" si="51"/>
        <v>2.0392203276986542E-4</v>
      </c>
      <c r="G223">
        <f t="shared" si="58"/>
        <v>1.0458795084131913</v>
      </c>
      <c r="H223" s="12">
        <f t="shared" si="59"/>
        <v>4.5879508413191328</v>
      </c>
      <c r="I223" s="24">
        <v>3.3250000000000002</v>
      </c>
      <c r="J223" s="16">
        <f>TRUNC(1000/((1+I223/100)^(NETWORKDAYS($B223,C223-1,Feriados!$A$1:$A$936)/252)),6)</f>
        <v>964.058671</v>
      </c>
      <c r="K223">
        <f t="shared" si="52"/>
        <v>-5.1723429504546559E-5</v>
      </c>
      <c r="L223">
        <f t="shared" si="60"/>
        <v>1.0679650926455473</v>
      </c>
      <c r="M223" s="12">
        <f t="shared" si="61"/>
        <v>6.7965092645547287</v>
      </c>
      <c r="N223" s="25">
        <v>1.9000000000000012</v>
      </c>
      <c r="O223">
        <f t="shared" si="62"/>
        <v>1.0252016795544359</v>
      </c>
      <c r="P223">
        <f t="shared" si="53"/>
        <v>7.4692290285005569E-5</v>
      </c>
      <c r="Q223">
        <f t="shared" si="63"/>
        <v>1.0252016795544359</v>
      </c>
      <c r="R223" s="12">
        <f t="shared" si="64"/>
        <v>2.5201679554435863</v>
      </c>
      <c r="S223" s="19">
        <f t="shared" si="54"/>
        <v>2.7301617341194668</v>
      </c>
      <c r="T223" s="19">
        <f t="shared" si="55"/>
        <v>1.8204940791383035</v>
      </c>
      <c r="W223" s="20">
        <v>1.9000000000000012</v>
      </c>
      <c r="X223" s="21">
        <v>3.3250000000000002</v>
      </c>
      <c r="Y223" s="25">
        <v>6.65</v>
      </c>
    </row>
    <row r="224" spans="1:25" x14ac:dyDescent="0.3">
      <c r="A224">
        <f t="shared" si="56"/>
        <v>222</v>
      </c>
      <c r="B224" s="9">
        <f>WORKDAY(B223,1,Feriados!$A$2:$A$5000)</f>
        <v>44154</v>
      </c>
      <c r="C224" s="9">
        <f t="shared" si="65"/>
        <v>44562</v>
      </c>
      <c r="D224" s="10">
        <f t="shared" si="65"/>
        <v>5.2725999999999997</v>
      </c>
      <c r="E224" s="11">
        <f>TRUNC(1000/((1+D224/100)^(NETWORKDAYS($B224,C224-1,Feriados!$A$1:$A$936)/252)),6)</f>
        <v>944.31440399999997</v>
      </c>
      <c r="F224">
        <f t="shared" si="51"/>
        <v>2.0392070609331903E-4</v>
      </c>
      <c r="G224">
        <f t="shared" si="58"/>
        <v>1.0460927849010355</v>
      </c>
      <c r="H224" s="12">
        <f t="shared" si="59"/>
        <v>4.6092784901035522</v>
      </c>
      <c r="I224" s="24">
        <v>3.335</v>
      </c>
      <c r="J224" s="16">
        <f>TRUNC(1000/((1+I224/100)^(NETWORKDAYS($B224,C224-1,Feriados!$A$1:$A$936)/252)),6)</f>
        <v>964.07976900000006</v>
      </c>
      <c r="K224">
        <f t="shared" si="52"/>
        <v>2.18845601773765E-5</v>
      </c>
      <c r="L224">
        <f t="shared" si="60"/>
        <v>1.0679884645918847</v>
      </c>
      <c r="M224" s="12">
        <f t="shared" si="61"/>
        <v>6.7988464591884679</v>
      </c>
      <c r="N224" s="25">
        <v>1.9000000000000012</v>
      </c>
      <c r="O224">
        <f t="shared" si="62"/>
        <v>1.0252782542158858</v>
      </c>
      <c r="P224">
        <f t="shared" si="53"/>
        <v>7.4692290285005569E-5</v>
      </c>
      <c r="Q224">
        <f t="shared" si="63"/>
        <v>1.0252782542158858</v>
      </c>
      <c r="R224" s="12">
        <f t="shared" si="64"/>
        <v>2.5278254215885809</v>
      </c>
      <c r="S224" s="19">
        <f t="shared" si="54"/>
        <v>2.730143972225417</v>
      </c>
      <c r="T224" s="19">
        <f t="shared" si="55"/>
        <v>1.8234164633121333</v>
      </c>
      <c r="W224" s="20">
        <v>1.9000000000000012</v>
      </c>
      <c r="X224" s="21">
        <v>3.335</v>
      </c>
      <c r="Y224" s="25">
        <v>6.65</v>
      </c>
    </row>
    <row r="225" spans="1:25" x14ac:dyDescent="0.3">
      <c r="A225">
        <f t="shared" si="56"/>
        <v>223</v>
      </c>
      <c r="B225" s="9">
        <f>WORKDAY(B224,1,Feriados!$A$2:$A$5000)</f>
        <v>44155</v>
      </c>
      <c r="C225" s="9">
        <f t="shared" si="65"/>
        <v>44562</v>
      </c>
      <c r="D225" s="10">
        <f t="shared" si="65"/>
        <v>5.2725999999999997</v>
      </c>
      <c r="E225" s="11">
        <f>TRUNC(1000/((1+D225/100)^(NETWORKDAYS($B225,C225-1,Feriados!$A$1:$A$936)/252)),6)</f>
        <v>944.50697000000002</v>
      </c>
      <c r="F225">
        <f t="shared" si="51"/>
        <v>2.0392148969072821E-4</v>
      </c>
      <c r="G225">
        <f t="shared" si="58"/>
        <v>1.0463061057000873</v>
      </c>
      <c r="H225" s="12">
        <f t="shared" si="59"/>
        <v>4.6306105700087308</v>
      </c>
      <c r="I225" s="24">
        <v>3.4049999999999998</v>
      </c>
      <c r="J225" s="16">
        <f>TRUNC(1000/((1+I225/100)^(NETWORKDAYS($B225,C225-1,Feriados!$A$1:$A$936)/252)),6)</f>
        <v>963.48006699999996</v>
      </c>
      <c r="K225">
        <f t="shared" si="52"/>
        <v>-6.220460373544956E-4</v>
      </c>
      <c r="L225">
        <f t="shared" si="60"/>
        <v>1.067324126599545</v>
      </c>
      <c r="M225" s="12">
        <f t="shared" si="61"/>
        <v>6.7324126599545009</v>
      </c>
      <c r="N225" s="25">
        <v>1.9000000000000012</v>
      </c>
      <c r="O225">
        <f t="shared" si="62"/>
        <v>1.0253548345968726</v>
      </c>
      <c r="P225">
        <f t="shared" si="53"/>
        <v>7.4692290285005569E-5</v>
      </c>
      <c r="Q225">
        <f t="shared" si="63"/>
        <v>1.0253548345968726</v>
      </c>
      <c r="R225" s="12">
        <f t="shared" si="64"/>
        <v>2.53548345968726</v>
      </c>
      <c r="S225" s="19">
        <f t="shared" si="54"/>
        <v>2.7301544632333403</v>
      </c>
      <c r="T225" s="19">
        <f t="shared" si="55"/>
        <v>1.8263225312382416</v>
      </c>
      <c r="W225" s="20">
        <v>1.9000000000000012</v>
      </c>
      <c r="X225" s="21">
        <v>3.4049999999999998</v>
      </c>
      <c r="Y225" s="25">
        <v>6.65</v>
      </c>
    </row>
    <row r="226" spans="1:25" x14ac:dyDescent="0.3">
      <c r="A226">
        <f t="shared" si="56"/>
        <v>224</v>
      </c>
      <c r="B226" s="9">
        <f>WORKDAY(B225,1,Feriados!$A$2:$A$5000)</f>
        <v>44158</v>
      </c>
      <c r="C226" s="9">
        <f t="shared" si="65"/>
        <v>44562</v>
      </c>
      <c r="D226" s="10">
        <f t="shared" si="65"/>
        <v>5.2725999999999997</v>
      </c>
      <c r="E226" s="11">
        <f>TRUNC(1000/((1+D226/100)^(NETWORKDAYS($B226,C226-1,Feriados!$A$1:$A$936)/252)),6)</f>
        <v>944.69957599999998</v>
      </c>
      <c r="F226">
        <f t="shared" si="51"/>
        <v>2.039222643321903E-4</v>
      </c>
      <c r="G226">
        <f t="shared" si="58"/>
        <v>1.0465194708103462</v>
      </c>
      <c r="H226" s="12">
        <f t="shared" si="59"/>
        <v>4.6519470810346242</v>
      </c>
      <c r="I226" s="24">
        <v>3.4628999999999999</v>
      </c>
      <c r="J226" s="16">
        <f>TRUNC(1000/((1+I226/100)^(NETWORKDAYS($B226,C226-1,Feriados!$A$1:$A$936)/252)),6)</f>
        <v>963.011078</v>
      </c>
      <c r="K226">
        <f t="shared" si="52"/>
        <v>-4.8676564888394669E-4</v>
      </c>
      <c r="L226">
        <f t="shared" si="60"/>
        <v>1.0668045898784912</v>
      </c>
      <c r="M226" s="12">
        <f t="shared" si="61"/>
        <v>6.680458987849125</v>
      </c>
      <c r="N226" s="25">
        <v>1.9000000000000012</v>
      </c>
      <c r="O226">
        <f t="shared" si="62"/>
        <v>1.0254314206978234</v>
      </c>
      <c r="P226">
        <f t="shared" si="53"/>
        <v>7.4692290285005569E-5</v>
      </c>
      <c r="Q226">
        <f t="shared" si="63"/>
        <v>1.0254314206978234</v>
      </c>
      <c r="R226" s="12">
        <f t="shared" si="64"/>
        <v>2.5431420697823448</v>
      </c>
      <c r="S226" s="19">
        <f t="shared" si="54"/>
        <v>2.7301648343366915</v>
      </c>
      <c r="T226" s="19">
        <f t="shared" si="55"/>
        <v>1.8292124283220881</v>
      </c>
      <c r="W226" s="20">
        <v>1.9000000000000012</v>
      </c>
      <c r="X226" s="21">
        <v>3.4628999999999999</v>
      </c>
      <c r="Y226" s="25">
        <v>6.65</v>
      </c>
    </row>
    <row r="227" spans="1:25" x14ac:dyDescent="0.3">
      <c r="A227">
        <f t="shared" si="56"/>
        <v>225</v>
      </c>
      <c r="B227" s="9">
        <f>WORKDAY(B226,1,Feriados!$A$2:$A$5000)</f>
        <v>44159</v>
      </c>
      <c r="C227" s="9">
        <f t="shared" si="65"/>
        <v>44562</v>
      </c>
      <c r="D227" s="10">
        <f t="shared" si="65"/>
        <v>5.2725999999999997</v>
      </c>
      <c r="E227" s="11">
        <f>TRUNC(1000/((1+D227/100)^(NETWORKDAYS($B227,C227-1,Feriados!$A$1:$A$936)/252)),6)</f>
        <v>944.89221999999995</v>
      </c>
      <c r="F227">
        <f t="shared" si="51"/>
        <v>2.0392091294851866E-4</v>
      </c>
      <c r="G227">
        <f t="shared" si="58"/>
        <v>1.0467328780162524</v>
      </c>
      <c r="H227" s="12">
        <f t="shared" si="59"/>
        <v>4.6732878016252366</v>
      </c>
      <c r="I227" s="24">
        <v>3.4451999999999998</v>
      </c>
      <c r="J227" s="16">
        <f>TRUNC(1000/((1+I227/100)^(NETWORKDAYS($B227,C227-1,Feriados!$A$1:$A$936)/252)),6)</f>
        <v>963.32298400000002</v>
      </c>
      <c r="K227">
        <f t="shared" si="52"/>
        <v>3.2388620144208069E-4</v>
      </c>
      <c r="L227">
        <f t="shared" si="60"/>
        <v>1.067150113164788</v>
      </c>
      <c r="M227" s="12">
        <f t="shared" si="61"/>
        <v>6.7150113164788028</v>
      </c>
      <c r="N227" s="25">
        <v>1.9000000000000012</v>
      </c>
      <c r="O227">
        <f t="shared" si="62"/>
        <v>1.0255080125191656</v>
      </c>
      <c r="P227">
        <f t="shared" si="53"/>
        <v>7.4692290285005569E-5</v>
      </c>
      <c r="Q227">
        <f t="shared" si="63"/>
        <v>1.0255080125191656</v>
      </c>
      <c r="R227" s="12">
        <f t="shared" si="64"/>
        <v>2.5508012519165568</v>
      </c>
      <c r="S227" s="19">
        <f t="shared" si="54"/>
        <v>2.7301467416571596</v>
      </c>
      <c r="T227" s="19">
        <f t="shared" si="55"/>
        <v>1.8320862113870844</v>
      </c>
      <c r="W227" s="20">
        <v>1.9000000000000012</v>
      </c>
      <c r="X227" s="21">
        <v>3.4451999999999998</v>
      </c>
      <c r="Y227" s="25">
        <v>6.65</v>
      </c>
    </row>
    <row r="228" spans="1:25" x14ac:dyDescent="0.3">
      <c r="A228">
        <f t="shared" si="56"/>
        <v>226</v>
      </c>
      <c r="B228" s="9">
        <f>WORKDAY(B227,1,Feriados!$A$2:$A$5000)</f>
        <v>44160</v>
      </c>
      <c r="C228" s="9">
        <f t="shared" si="65"/>
        <v>44562</v>
      </c>
      <c r="D228" s="10">
        <f t="shared" si="65"/>
        <v>5.2725999999999997</v>
      </c>
      <c r="E228" s="11">
        <f>TRUNC(1000/((1+D228/100)^(NETWORKDAYS($B228,C228-1,Feriados!$A$1:$A$936)/252)),6)</f>
        <v>945.08490400000005</v>
      </c>
      <c r="F228">
        <f t="shared" si="51"/>
        <v>2.0392167055849342E-4</v>
      </c>
      <c r="G228">
        <f t="shared" si="58"/>
        <v>1.0469463295333659</v>
      </c>
      <c r="H228" s="12">
        <f t="shared" si="59"/>
        <v>4.694632953336586</v>
      </c>
      <c r="I228" s="24">
        <v>3.3887</v>
      </c>
      <c r="J228" s="16">
        <f>TRUNC(1000/((1+I228/100)^(NETWORKDAYS($B228,C228-1,Feriados!$A$1:$A$936)/252)),6)</f>
        <v>964.03123200000005</v>
      </c>
      <c r="K228">
        <f t="shared" si="52"/>
        <v>7.3521343491589342E-4</v>
      </c>
      <c r="L228">
        <f t="shared" si="60"/>
        <v>1.0679346962650589</v>
      </c>
      <c r="M228" s="12">
        <f t="shared" si="61"/>
        <v>6.793469626505888</v>
      </c>
      <c r="N228" s="25">
        <v>1.9000000000000012</v>
      </c>
      <c r="O228">
        <f t="shared" si="62"/>
        <v>1.0255846100613262</v>
      </c>
      <c r="P228">
        <f t="shared" si="53"/>
        <v>7.4692290285005569E-5</v>
      </c>
      <c r="Q228">
        <f t="shared" si="63"/>
        <v>1.0255846100613262</v>
      </c>
      <c r="R228" s="12">
        <f t="shared" si="64"/>
        <v>2.5584610061326174</v>
      </c>
      <c r="S228" s="19">
        <f t="shared" si="54"/>
        <v>2.7301568847384852</v>
      </c>
      <c r="T228" s="19">
        <f t="shared" si="55"/>
        <v>1.8349441097924009</v>
      </c>
      <c r="W228" s="20">
        <v>1.9000000000000012</v>
      </c>
      <c r="X228" s="21">
        <v>3.3887</v>
      </c>
      <c r="Y228" s="25">
        <v>6.65</v>
      </c>
    </row>
    <row r="229" spans="1:25" x14ac:dyDescent="0.3">
      <c r="A229">
        <f t="shared" si="56"/>
        <v>227</v>
      </c>
      <c r="B229" s="9">
        <f>WORKDAY(B228,1,Feriados!$A$2:$A$5000)</f>
        <v>44161</v>
      </c>
      <c r="C229" s="9">
        <f t="shared" ref="C229:D244" si="66">+C228</f>
        <v>44562</v>
      </c>
      <c r="D229" s="10">
        <f t="shared" si="66"/>
        <v>5.2725999999999997</v>
      </c>
      <c r="E229" s="11">
        <f>TRUNC(1000/((1+D229/100)^(NETWORKDAYS($B229,C229-1,Feriados!$A$1:$A$936)/252)),6)</f>
        <v>945.27762700000005</v>
      </c>
      <c r="F229">
        <f t="shared" si="51"/>
        <v>2.0392136112246106E-4</v>
      </c>
      <c r="G229">
        <f t="shared" si="58"/>
        <v>1.0471598242539064</v>
      </c>
      <c r="H229" s="12">
        <f t="shared" si="59"/>
        <v>4.7159824253906413</v>
      </c>
      <c r="I229" s="24">
        <v>3.35</v>
      </c>
      <c r="J229" s="16">
        <f>TRUNC(1000/((1+I229/100)^(NETWORKDAYS($B229,C229-1,Feriados!$A$1:$A$936)/252)),6)</f>
        <v>964.55415400000004</v>
      </c>
      <c r="K229">
        <f t="shared" si="52"/>
        <v>5.4243263355191473E-4</v>
      </c>
      <c r="L229">
        <f t="shared" si="60"/>
        <v>1.0685139788948155</v>
      </c>
      <c r="M229" s="12">
        <f t="shared" si="61"/>
        <v>6.8513978894815475</v>
      </c>
      <c r="N229" s="25">
        <v>1.9000000000000012</v>
      </c>
      <c r="O229">
        <f t="shared" si="62"/>
        <v>1.0256612133247327</v>
      </c>
      <c r="P229">
        <f t="shared" si="53"/>
        <v>7.4692290285005569E-5</v>
      </c>
      <c r="Q229">
        <f t="shared" si="63"/>
        <v>1.0256612133247327</v>
      </c>
      <c r="R229" s="12">
        <f t="shared" si="64"/>
        <v>2.5661213324732701</v>
      </c>
      <c r="S229" s="19">
        <f t="shared" si="54"/>
        <v>2.7301527419276117</v>
      </c>
      <c r="T229" s="19">
        <f t="shared" si="55"/>
        <v>1.8377862206715299</v>
      </c>
      <c r="W229" s="20">
        <v>1.9000000000000012</v>
      </c>
      <c r="X229" s="21">
        <v>3.35</v>
      </c>
      <c r="Y229" s="25">
        <v>6.65</v>
      </c>
    </row>
    <row r="230" spans="1:25" x14ac:dyDescent="0.3">
      <c r="A230">
        <f t="shared" si="56"/>
        <v>228</v>
      </c>
      <c r="B230" s="9">
        <f>WORKDAY(B229,1,Feriados!$A$2:$A$5000)</f>
        <v>44162</v>
      </c>
      <c r="C230" s="9">
        <f t="shared" si="66"/>
        <v>44562</v>
      </c>
      <c r="D230" s="10">
        <f t="shared" si="66"/>
        <v>5.2725999999999997</v>
      </c>
      <c r="E230" s="11">
        <f>TRUNC(1000/((1+D230/100)^(NETWORKDAYS($B230,C230-1,Feriados!$A$1:$A$936)/252)),6)</f>
        <v>945.47038999999995</v>
      </c>
      <c r="F230">
        <f t="shared" si="51"/>
        <v>2.0392210128972188E-4</v>
      </c>
      <c r="G230">
        <f t="shared" si="58"/>
        <v>1.0473733632856543</v>
      </c>
      <c r="H230" s="12">
        <f t="shared" si="59"/>
        <v>4.7373363285654335</v>
      </c>
      <c r="I230" s="24">
        <v>3.3094000000000001</v>
      </c>
      <c r="J230" s="16">
        <f>TRUNC(1000/((1+I230/100)^(NETWORKDAYS($B230,C230-1,Feriados!$A$1:$A$936)/252)),6)</f>
        <v>965.09400900000003</v>
      </c>
      <c r="K230">
        <f t="shared" si="52"/>
        <v>5.596938209857516E-4</v>
      </c>
      <c r="L230">
        <f t="shared" si="60"/>
        <v>1.0691120195664399</v>
      </c>
      <c r="M230" s="12">
        <f t="shared" si="61"/>
        <v>6.9112019566439864</v>
      </c>
      <c r="N230" s="25">
        <v>1.9000000000000012</v>
      </c>
      <c r="O230">
        <f t="shared" si="62"/>
        <v>1.0257378223098124</v>
      </c>
      <c r="P230">
        <f t="shared" si="53"/>
        <v>7.4692290285005569E-5</v>
      </c>
      <c r="Q230">
        <f t="shared" si="63"/>
        <v>1.0257378223098124</v>
      </c>
      <c r="R230" s="12">
        <f t="shared" si="64"/>
        <v>2.5737822309812364</v>
      </c>
      <c r="S230" s="19">
        <f t="shared" si="54"/>
        <v>2.7301626514813018</v>
      </c>
      <c r="T230" s="19">
        <f t="shared" si="55"/>
        <v>1.8406127261043983</v>
      </c>
      <c r="W230" s="20">
        <v>1.9000000000000012</v>
      </c>
      <c r="X230" s="21">
        <v>3.3094000000000001</v>
      </c>
      <c r="Y230" s="25">
        <v>6.65</v>
      </c>
    </row>
    <row r="231" spans="1:25" x14ac:dyDescent="0.3">
      <c r="A231">
        <f t="shared" si="56"/>
        <v>229</v>
      </c>
      <c r="B231" s="9">
        <f>WORKDAY(B230,1,Feriados!$A$2:$A$5000)</f>
        <v>44165</v>
      </c>
      <c r="C231" s="9">
        <f t="shared" si="66"/>
        <v>44562</v>
      </c>
      <c r="D231" s="10">
        <f t="shared" si="66"/>
        <v>5.2725999999999997</v>
      </c>
      <c r="E231" s="11">
        <f>TRUNC(1000/((1+D231/100)^(NETWORKDAYS($B231,C231-1,Feriados!$A$1:$A$936)/252)),6)</f>
        <v>945.66319199999998</v>
      </c>
      <c r="F231">
        <f t="shared" si="51"/>
        <v>2.0392177485328844E-4</v>
      </c>
      <c r="G231">
        <f t="shared" si="58"/>
        <v>1.0475869455208295</v>
      </c>
      <c r="H231" s="12">
        <f t="shared" si="59"/>
        <v>4.7586945520829538</v>
      </c>
      <c r="I231" s="24">
        <v>3.3485999999999998</v>
      </c>
      <c r="J231" s="16">
        <f>TRUNC(1000/((1+I231/100)^(NETWORKDAYS($B231,C231-1,Feriados!$A$1:$A$936)/252)),6)</f>
        <v>964.82064500000001</v>
      </c>
      <c r="K231">
        <f t="shared" si="52"/>
        <v>-2.8325116253002935E-4</v>
      </c>
      <c r="L231">
        <f t="shared" si="60"/>
        <v>1.0688091923440228</v>
      </c>
      <c r="M231" s="12">
        <f t="shared" si="61"/>
        <v>6.8809192344022829</v>
      </c>
      <c r="N231" s="25">
        <v>1.9000000000000012</v>
      </c>
      <c r="O231">
        <f t="shared" si="62"/>
        <v>1.0258144370169926</v>
      </c>
      <c r="P231">
        <f t="shared" si="53"/>
        <v>7.4692290285005569E-5</v>
      </c>
      <c r="Q231">
        <f t="shared" si="63"/>
        <v>1.0258144370169926</v>
      </c>
      <c r="R231" s="12">
        <f t="shared" si="64"/>
        <v>2.5814437016992597</v>
      </c>
      <c r="S231" s="19">
        <f t="shared" si="54"/>
        <v>2.7301582810645937</v>
      </c>
      <c r="T231" s="19">
        <f t="shared" si="55"/>
        <v>1.8434237202037365</v>
      </c>
      <c r="W231" s="20">
        <v>1.9000000000000012</v>
      </c>
      <c r="X231" s="21">
        <v>3.3485999999999998</v>
      </c>
      <c r="Y231" s="25">
        <v>6.65</v>
      </c>
    </row>
    <row r="232" spans="1:25" x14ac:dyDescent="0.3">
      <c r="A232">
        <f t="shared" si="56"/>
        <v>230</v>
      </c>
      <c r="B232" s="9">
        <f>WORKDAY(B231,1,Feriados!$A$2:$A$5000)</f>
        <v>44166</v>
      </c>
      <c r="C232" s="9">
        <f t="shared" si="66"/>
        <v>44562</v>
      </c>
      <c r="D232" s="10">
        <f t="shared" si="66"/>
        <v>5.2725999999999997</v>
      </c>
      <c r="E232" s="11">
        <f>TRUNC(1000/((1+D232/100)^(NETWORKDAYS($B232,C232-1,Feriados!$A$1:$A$936)/252)),6)</f>
        <v>945.85603300000002</v>
      </c>
      <c r="F232">
        <f t="shared" si="51"/>
        <v>2.0392144013992031E-4</v>
      </c>
      <c r="G232">
        <f t="shared" si="58"/>
        <v>1.047800570959432</v>
      </c>
      <c r="H232" s="12">
        <f t="shared" si="59"/>
        <v>4.7800570959432021</v>
      </c>
      <c r="I232" s="24">
        <v>3.1715</v>
      </c>
      <c r="J232" s="16">
        <f>TRUNC(1000/((1+I232/100)^(NETWORKDAYS($B232,C232-1,Feriados!$A$1:$A$936)/252)),6)</f>
        <v>966.741309</v>
      </c>
      <c r="K232">
        <f t="shared" si="52"/>
        <v>1.9906953794506244E-3</v>
      </c>
      <c r="L232">
        <f t="shared" si="60"/>
        <v>1.0709368658647365</v>
      </c>
      <c r="M232" s="12">
        <f t="shared" si="61"/>
        <v>7.0936865864736465</v>
      </c>
      <c r="N232" s="25">
        <v>1.9000000000000012</v>
      </c>
      <c r="O232">
        <f t="shared" si="62"/>
        <v>1.0258910574467008</v>
      </c>
      <c r="P232">
        <f t="shared" si="53"/>
        <v>7.4692290285005569E-5</v>
      </c>
      <c r="Q232">
        <f t="shared" si="63"/>
        <v>1.0258910574467008</v>
      </c>
      <c r="R232" s="12">
        <f t="shared" si="64"/>
        <v>2.5891057446700838</v>
      </c>
      <c r="S232" s="19">
        <f t="shared" si="54"/>
        <v>2.7301537998341097</v>
      </c>
      <c r="T232" s="19">
        <f t="shared" si="55"/>
        <v>1.8462193387749406</v>
      </c>
      <c r="W232" s="20">
        <v>1.9000000000000012</v>
      </c>
      <c r="X232" s="21">
        <v>3.1715</v>
      </c>
      <c r="Y232" s="25">
        <v>6.65</v>
      </c>
    </row>
    <row r="233" spans="1:25" x14ac:dyDescent="0.3">
      <c r="A233">
        <f t="shared" si="56"/>
        <v>231</v>
      </c>
      <c r="B233" s="9">
        <f>WORKDAY(B232,1,Feriados!$A$2:$A$5000)</f>
        <v>44167</v>
      </c>
      <c r="C233" s="9">
        <f t="shared" si="66"/>
        <v>44562</v>
      </c>
      <c r="D233" s="10">
        <f t="shared" si="66"/>
        <v>5.2725999999999997</v>
      </c>
      <c r="E233" s="11">
        <f>TRUNC(1000/((1+D233/100)^(NETWORKDAYS($B233,C233-1,Feriados!$A$1:$A$936)/252)),6)</f>
        <v>946.04891299999997</v>
      </c>
      <c r="F233">
        <f t="shared" si="51"/>
        <v>2.0392109715494655E-4</v>
      </c>
      <c r="G233">
        <f t="shared" si="58"/>
        <v>1.0480142396014616</v>
      </c>
      <c r="H233" s="12">
        <f t="shared" si="59"/>
        <v>4.8014239601461561</v>
      </c>
      <c r="I233" s="24">
        <v>3.1124000000000001</v>
      </c>
      <c r="J233" s="16">
        <f>TRUNC(1000/((1+I233/100)^(NETWORKDAYS($B233,C233-1,Feriados!$A$1:$A$936)/252)),6)</f>
        <v>967.45925599999998</v>
      </c>
      <c r="K233">
        <f t="shared" si="52"/>
        <v>7.4264644876165242E-4</v>
      </c>
      <c r="L233">
        <f t="shared" si="60"/>
        <v>1.0717321933250188</v>
      </c>
      <c r="M233" s="12">
        <f t="shared" si="61"/>
        <v>7.1732193325018789</v>
      </c>
      <c r="N233" s="25">
        <v>1.9000000000000012</v>
      </c>
      <c r="O233">
        <f t="shared" si="62"/>
        <v>1.0259676835993645</v>
      </c>
      <c r="P233">
        <f t="shared" si="53"/>
        <v>7.4692290285005569E-5</v>
      </c>
      <c r="Q233">
        <f t="shared" si="63"/>
        <v>1.0259676835993645</v>
      </c>
      <c r="R233" s="12">
        <f t="shared" si="64"/>
        <v>2.5967683599364522</v>
      </c>
      <c r="S233" s="19">
        <f t="shared" si="54"/>
        <v>2.7301492078611971</v>
      </c>
      <c r="T233" s="19">
        <f t="shared" si="55"/>
        <v>1.8489997160407701</v>
      </c>
      <c r="W233" s="20">
        <v>1.9000000000000012</v>
      </c>
      <c r="X233" s="21">
        <v>3.1124000000000001</v>
      </c>
      <c r="Y233" s="25">
        <v>6.65</v>
      </c>
    </row>
    <row r="234" spans="1:25" x14ac:dyDescent="0.3">
      <c r="A234">
        <f t="shared" si="56"/>
        <v>232</v>
      </c>
      <c r="B234" s="9">
        <f>WORKDAY(B233,1,Feriados!$A$2:$A$5000)</f>
        <v>44168</v>
      </c>
      <c r="C234" s="9">
        <f t="shared" si="66"/>
        <v>44562</v>
      </c>
      <c r="D234" s="10">
        <f t="shared" si="66"/>
        <v>5.2725999999999997</v>
      </c>
      <c r="E234" s="11">
        <f>TRUNC(1000/((1+D234/100)^(NETWORKDAYS($B234,C234-1,Feriados!$A$1:$A$936)/252)),6)</f>
        <v>946.24183300000004</v>
      </c>
      <c r="F234">
        <f t="shared" si="51"/>
        <v>2.0392180293127282E-4</v>
      </c>
      <c r="G234">
        <f t="shared" si="58"/>
        <v>1.0482279525546987</v>
      </c>
      <c r="H234" s="12">
        <f t="shared" si="59"/>
        <v>4.8227952554698694</v>
      </c>
      <c r="I234" s="24">
        <v>3.0678000000000001</v>
      </c>
      <c r="J234" s="16">
        <f>TRUNC(1000/((1+I234/100)^(NETWORKDAYS($B234,C234-1,Feriados!$A$1:$A$936)/252)),6)</f>
        <v>968.02720099999999</v>
      </c>
      <c r="K234">
        <f t="shared" si="52"/>
        <v>5.8704797796682584E-4</v>
      </c>
      <c r="L234">
        <f t="shared" si="60"/>
        <v>1.0723613515420323</v>
      </c>
      <c r="M234" s="12">
        <f t="shared" si="61"/>
        <v>7.2361351542032271</v>
      </c>
      <c r="N234" s="25">
        <v>1.9000000000000012</v>
      </c>
      <c r="O234">
        <f t="shared" si="62"/>
        <v>1.0260443154754109</v>
      </c>
      <c r="P234">
        <f t="shared" si="53"/>
        <v>7.4692290285005569E-5</v>
      </c>
      <c r="Q234">
        <f t="shared" si="63"/>
        <v>1.0260443154754109</v>
      </c>
      <c r="R234" s="12">
        <f t="shared" si="64"/>
        <v>2.6044315475410862</v>
      </c>
      <c r="S234" s="19">
        <f t="shared" si="54"/>
        <v>2.7301586569800231</v>
      </c>
      <c r="T234" s="19">
        <f t="shared" si="55"/>
        <v>1.8517650271988142</v>
      </c>
      <c r="W234" s="20">
        <v>1.9000000000000012</v>
      </c>
      <c r="X234" s="21">
        <v>3.0678000000000001</v>
      </c>
      <c r="Y234" s="25">
        <v>6.65</v>
      </c>
    </row>
    <row r="235" spans="1:25" x14ac:dyDescent="0.3">
      <c r="A235">
        <f t="shared" si="56"/>
        <v>233</v>
      </c>
      <c r="B235" s="9">
        <f>WORKDAY(B234,1,Feriados!$A$2:$A$5000)</f>
        <v>44169</v>
      </c>
      <c r="C235" s="9">
        <f t="shared" si="66"/>
        <v>44562</v>
      </c>
      <c r="D235" s="10">
        <f t="shared" si="66"/>
        <v>5.2725999999999997</v>
      </c>
      <c r="E235" s="11">
        <f>TRUNC(1000/((1+D235/100)^(NETWORKDAYS($B235,C235-1,Feriados!$A$1:$A$936)/252)),6)</f>
        <v>946.43479200000002</v>
      </c>
      <c r="F235">
        <f t="shared" si="51"/>
        <v>2.0392144298697623E-4</v>
      </c>
      <c r="G235">
        <f t="shared" si="58"/>
        <v>1.0484417087113629</v>
      </c>
      <c r="H235" s="12">
        <f t="shared" si="59"/>
        <v>4.8441708711362885</v>
      </c>
      <c r="I235" s="24">
        <v>3.1335000000000002</v>
      </c>
      <c r="J235" s="16">
        <f>TRUNC(1000/((1+I235/100)^(NETWORKDAYS($B235,C235-1,Feriados!$A$1:$A$936)/252)),6)</f>
        <v>967.48249899999996</v>
      </c>
      <c r="K235">
        <f t="shared" si="52"/>
        <v>-5.6269286590016065E-4</v>
      </c>
      <c r="L235">
        <f t="shared" si="60"/>
        <v>1.0717579414598526</v>
      </c>
      <c r="M235" s="12">
        <f t="shared" si="61"/>
        <v>7.1757941459852592</v>
      </c>
      <c r="N235" s="25">
        <v>1.9000000000000012</v>
      </c>
      <c r="O235">
        <f t="shared" si="62"/>
        <v>1.0261209530752677</v>
      </c>
      <c r="P235">
        <f t="shared" si="53"/>
        <v>7.4692290285005569E-5</v>
      </c>
      <c r="Q235">
        <f t="shared" si="63"/>
        <v>1.0261209530752677</v>
      </c>
      <c r="R235" s="12">
        <f t="shared" si="64"/>
        <v>2.6120953075267739</v>
      </c>
      <c r="S235" s="19">
        <f t="shared" si="54"/>
        <v>2.7301538379512422</v>
      </c>
      <c r="T235" s="19">
        <f t="shared" si="55"/>
        <v>1.854515360591082</v>
      </c>
      <c r="W235" s="20">
        <v>1.9000000000000012</v>
      </c>
      <c r="X235" s="21">
        <v>3.1335000000000002</v>
      </c>
      <c r="Y235" s="25">
        <v>6.65</v>
      </c>
    </row>
    <row r="236" spans="1:25" x14ac:dyDescent="0.3">
      <c r="A236">
        <f t="shared" si="56"/>
        <v>234</v>
      </c>
      <c r="B236" s="9">
        <f>WORKDAY(B235,1,Feriados!$A$2:$A$5000)</f>
        <v>44172</v>
      </c>
      <c r="C236" s="9">
        <f t="shared" si="66"/>
        <v>44562</v>
      </c>
      <c r="D236" s="10">
        <f t="shared" si="66"/>
        <v>5.2725999999999997</v>
      </c>
      <c r="E236" s="11">
        <f>TRUNC(1000/((1+D236/100)^(NETWORKDAYS($B236,C236-1,Feriados!$A$1:$A$936)/252)),6)</f>
        <v>946.62779</v>
      </c>
      <c r="F236">
        <f t="shared" si="51"/>
        <v>2.0392107478661714E-4</v>
      </c>
      <c r="G236">
        <f t="shared" si="58"/>
        <v>1.0486555080714544</v>
      </c>
      <c r="H236" s="12">
        <f t="shared" si="59"/>
        <v>4.8655508071454356</v>
      </c>
      <c r="I236" s="24">
        <v>3.1145999999999998</v>
      </c>
      <c r="J236" s="16">
        <f>TRUNC(1000/((1+I236/100)^(NETWORKDAYS($B236,C236-1,Feriados!$A$1:$A$936)/252)),6)</f>
        <v>967.79028000000005</v>
      </c>
      <c r="K236">
        <f t="shared" si="52"/>
        <v>3.1812565118038982E-4</v>
      </c>
      <c r="L236">
        <f t="shared" si="60"/>
        <v>1.0720988951528874</v>
      </c>
      <c r="M236" s="12">
        <f t="shared" si="61"/>
        <v>7.2098895152887366</v>
      </c>
      <c r="N236" s="25">
        <v>1.9000000000000012</v>
      </c>
      <c r="O236">
        <f t="shared" si="62"/>
        <v>1.0261975963993624</v>
      </c>
      <c r="P236">
        <f t="shared" si="53"/>
        <v>7.4692290285005569E-5</v>
      </c>
      <c r="Q236">
        <f t="shared" si="63"/>
        <v>1.0261975963993624</v>
      </c>
      <c r="R236" s="12">
        <f t="shared" si="64"/>
        <v>2.6197596399362366</v>
      </c>
      <c r="S236" s="19">
        <f t="shared" si="54"/>
        <v>2.7301489083881281</v>
      </c>
      <c r="T236" s="19">
        <f t="shared" si="55"/>
        <v>1.8572508458309787</v>
      </c>
      <c r="W236" s="20">
        <v>1.9000000000000012</v>
      </c>
      <c r="X236" s="21">
        <v>3.1145999999999998</v>
      </c>
      <c r="Y236" s="25">
        <v>6.65</v>
      </c>
    </row>
    <row r="237" spans="1:25" x14ac:dyDescent="0.3">
      <c r="A237">
        <f t="shared" si="56"/>
        <v>235</v>
      </c>
      <c r="B237" s="9">
        <f>WORKDAY(B236,1,Feriados!$A$2:$A$5000)</f>
        <v>44173</v>
      </c>
      <c r="C237" s="9">
        <f t="shared" si="66"/>
        <v>44562</v>
      </c>
      <c r="D237" s="10">
        <f t="shared" si="66"/>
        <v>5.2725999999999997</v>
      </c>
      <c r="E237" s="11">
        <f>TRUNC(1000/((1+D237/100)^(NETWORKDAYS($B237,C237-1,Feriados!$A$1:$A$936)/252)),6)</f>
        <v>946.82082800000001</v>
      </c>
      <c r="F237">
        <f t="shared" si="51"/>
        <v>2.0392175471628526E-4</v>
      </c>
      <c r="G237">
        <f t="shared" si="58"/>
        <v>1.0488693517427532</v>
      </c>
      <c r="H237" s="12">
        <f t="shared" si="59"/>
        <v>4.8869351742753198</v>
      </c>
      <c r="I237" s="24">
        <v>3.1168999999999998</v>
      </c>
      <c r="J237" s="16">
        <f>TRUNC(1000/((1+I237/100)^(NETWORKDAYS($B237,C237-1,Feriados!$A$1:$A$936)/252)),6)</f>
        <v>967.88511700000004</v>
      </c>
      <c r="K237">
        <f t="shared" si="52"/>
        <v>9.7993337978108386E-5</v>
      </c>
      <c r="L237">
        <f t="shared" si="60"/>
        <v>1.0722039537022661</v>
      </c>
      <c r="M237" s="12">
        <f t="shared" si="61"/>
        <v>7.2203953702266066</v>
      </c>
      <c r="N237" s="25">
        <v>1.9000000000000012</v>
      </c>
      <c r="O237">
        <f t="shared" si="62"/>
        <v>1.0262742454481224</v>
      </c>
      <c r="P237">
        <f t="shared" si="53"/>
        <v>7.4692290285005569E-5</v>
      </c>
      <c r="Q237">
        <f t="shared" si="63"/>
        <v>1.0262742454481224</v>
      </c>
      <c r="R237" s="12">
        <f t="shared" si="64"/>
        <v>2.6274245448122402</v>
      </c>
      <c r="S237" s="19">
        <f t="shared" si="54"/>
        <v>2.7301580114651061</v>
      </c>
      <c r="T237" s="19">
        <f t="shared" si="55"/>
        <v>1.8599716532010047</v>
      </c>
      <c r="W237" s="20">
        <v>1.9000000000000012</v>
      </c>
      <c r="X237" s="21">
        <v>3.1168999999999998</v>
      </c>
      <c r="Y237" s="25">
        <v>6.65</v>
      </c>
    </row>
    <row r="238" spans="1:25" x14ac:dyDescent="0.3">
      <c r="A238">
        <f t="shared" si="56"/>
        <v>236</v>
      </c>
      <c r="B238" s="9">
        <f>WORKDAY(B237,1,Feriados!$A$2:$A$5000)</f>
        <v>44174</v>
      </c>
      <c r="C238" s="9">
        <f t="shared" si="66"/>
        <v>44562</v>
      </c>
      <c r="D238" s="10">
        <f t="shared" si="66"/>
        <v>5.2725999999999997</v>
      </c>
      <c r="E238" s="11">
        <f>TRUNC(1000/((1+D238/100)^(NETWORKDAYS($B238,C238-1,Feriados!$A$1:$A$936)/252)),6)</f>
        <v>947.01390500000002</v>
      </c>
      <c r="F238">
        <f t="shared" si="51"/>
        <v>2.0392136958791163E-4</v>
      </c>
      <c r="G238">
        <f t="shared" si="58"/>
        <v>1.0490832386174793</v>
      </c>
      <c r="H238" s="12">
        <f t="shared" si="59"/>
        <v>4.9083238617479319</v>
      </c>
      <c r="I238" s="24">
        <v>3.0830000000000002</v>
      </c>
      <c r="J238" s="16">
        <f>TRUNC(1000/((1+I238/100)^(NETWORKDAYS($B238,C238-1,Feriados!$A$1:$A$936)/252)),6)</f>
        <v>968.34030099999995</v>
      </c>
      <c r="K238">
        <f t="shared" si="52"/>
        <v>4.7028721901498649E-4</v>
      </c>
      <c r="L238">
        <f t="shared" si="60"/>
        <v>1.0727081975178696</v>
      </c>
      <c r="M238" s="12">
        <f t="shared" si="61"/>
        <v>7.270819751786961</v>
      </c>
      <c r="N238" s="25">
        <v>1.9000000000000012</v>
      </c>
      <c r="O238">
        <f t="shared" si="62"/>
        <v>1.0263509002219755</v>
      </c>
      <c r="P238">
        <f t="shared" si="53"/>
        <v>7.4692290285005569E-5</v>
      </c>
      <c r="Q238">
        <f t="shared" si="63"/>
        <v>1.0263509002219755</v>
      </c>
      <c r="R238" s="12">
        <f t="shared" si="64"/>
        <v>2.6350900221975504</v>
      </c>
      <c r="S238" s="19">
        <f t="shared" si="54"/>
        <v>2.7301528552652874</v>
      </c>
      <c r="T238" s="19">
        <f t="shared" si="55"/>
        <v>1.862677866942323</v>
      </c>
      <c r="W238" s="20">
        <v>1.9000000000000012</v>
      </c>
      <c r="X238" s="21">
        <v>3.0830000000000002</v>
      </c>
      <c r="Y238" s="25">
        <v>6.65</v>
      </c>
    </row>
    <row r="239" spans="1:25" x14ac:dyDescent="0.3">
      <c r="A239">
        <f t="shared" si="56"/>
        <v>237</v>
      </c>
      <c r="B239" s="9">
        <f>WORKDAY(B238,1,Feriados!$A$2:$A$5000)</f>
        <v>44175</v>
      </c>
      <c r="C239" s="9">
        <f t="shared" si="66"/>
        <v>44562</v>
      </c>
      <c r="D239" s="10">
        <f t="shared" si="66"/>
        <v>5.2725999999999997</v>
      </c>
      <c r="E239" s="11">
        <f>TRUNC(1000/((1+D239/100)^(NETWORKDAYS($B239,C239-1,Feriados!$A$1:$A$936)/252)),6)</f>
        <v>947.20702200000005</v>
      </c>
      <c r="F239">
        <f t="shared" si="51"/>
        <v>2.0392203216923477E-4</v>
      </c>
      <c r="G239">
        <f t="shared" si="58"/>
        <v>1.0492971698034128</v>
      </c>
      <c r="H239" s="12">
        <f t="shared" si="59"/>
        <v>4.929716980341281</v>
      </c>
      <c r="I239" s="24">
        <v>3.1404999999999998</v>
      </c>
      <c r="J239" s="16">
        <f>TRUNC(1000/((1+I239/100)^(NETWORKDAYS($B239,C239-1,Feriados!$A$1:$A$936)/252)),6)</f>
        <v>967.88709400000005</v>
      </c>
      <c r="K239">
        <f t="shared" si="52"/>
        <v>-4.6802451527827582E-4</v>
      </c>
      <c r="L239">
        <f t="shared" si="60"/>
        <v>1.0722061437836912</v>
      </c>
      <c r="M239" s="12">
        <f t="shared" si="61"/>
        <v>7.2206143783691168</v>
      </c>
      <c r="N239" s="25">
        <v>1.9000000000000012</v>
      </c>
      <c r="O239">
        <f t="shared" si="62"/>
        <v>1.0264275607213491</v>
      </c>
      <c r="P239">
        <f t="shared" si="53"/>
        <v>7.4692290285005569E-5</v>
      </c>
      <c r="Q239">
        <f t="shared" si="63"/>
        <v>1.0264275607213491</v>
      </c>
      <c r="R239" s="12">
        <f t="shared" si="64"/>
        <v>2.6427560721349108</v>
      </c>
      <c r="S239" s="19">
        <f t="shared" si="54"/>
        <v>2.730161726078066</v>
      </c>
      <c r="T239" s="19">
        <f t="shared" si="55"/>
        <v>1.8653696541727678</v>
      </c>
      <c r="W239" s="20">
        <v>1.9000000000000012</v>
      </c>
      <c r="X239" s="21">
        <v>3.1404999999999998</v>
      </c>
      <c r="Y239" s="25">
        <v>6.65</v>
      </c>
    </row>
    <row r="240" spans="1:25" x14ac:dyDescent="0.3">
      <c r="A240">
        <f t="shared" si="56"/>
        <v>238</v>
      </c>
      <c r="B240" s="9">
        <f>WORKDAY(B239,1,Feriados!$A$2:$A$5000)</f>
        <v>44176</v>
      </c>
      <c r="C240" s="9">
        <f t="shared" si="66"/>
        <v>44562</v>
      </c>
      <c r="D240" s="10">
        <f t="shared" si="66"/>
        <v>5.2725999999999997</v>
      </c>
      <c r="E240" s="11">
        <f>TRUNC(1000/((1+D240/100)^(NETWORKDAYS($B240,C240-1,Feriados!$A$1:$A$936)/252)),6)</f>
        <v>947.40017799999998</v>
      </c>
      <c r="F240">
        <f t="shared" si="51"/>
        <v>2.0392163013327469E-4</v>
      </c>
      <c r="G240">
        <f t="shared" si="58"/>
        <v>1.0495111441927734</v>
      </c>
      <c r="H240" s="12">
        <f t="shared" si="59"/>
        <v>4.951114419277336</v>
      </c>
      <c r="I240" s="24">
        <v>3.0859999999999999</v>
      </c>
      <c r="J240" s="16">
        <f>TRUNC(1000/((1+I240/100)^(NETWORKDAYS($B240,C240-1,Feriados!$A$1:$A$936)/252)),6)</f>
        <v>968.54404499999998</v>
      </c>
      <c r="K240">
        <f t="shared" si="52"/>
        <v>6.7874755647889806E-4</v>
      </c>
      <c r="L240">
        <f t="shared" si="60"/>
        <v>1.0729339010838259</v>
      </c>
      <c r="M240" s="12">
        <f t="shared" si="61"/>
        <v>7.2933901083825914</v>
      </c>
      <c r="N240" s="25">
        <v>1.9000000000000012</v>
      </c>
      <c r="O240">
        <f t="shared" si="62"/>
        <v>1.0265042269466711</v>
      </c>
      <c r="P240">
        <f t="shared" si="53"/>
        <v>7.4692290285005569E-5</v>
      </c>
      <c r="Q240">
        <f t="shared" si="63"/>
        <v>1.0265042269466711</v>
      </c>
      <c r="R240" s="12">
        <f t="shared" si="64"/>
        <v>2.6504226946671094</v>
      </c>
      <c r="S240" s="19">
        <f t="shared" si="54"/>
        <v>2.7301563435150391</v>
      </c>
      <c r="T240" s="19">
        <f t="shared" si="55"/>
        <v>1.8680470965025415</v>
      </c>
      <c r="W240" s="20">
        <v>1.9000000000000012</v>
      </c>
      <c r="X240" s="21">
        <v>3.0859999999999999</v>
      </c>
      <c r="Y240" s="25">
        <v>6.65</v>
      </c>
    </row>
    <row r="241" spans="1:25" x14ac:dyDescent="0.3">
      <c r="A241">
        <f t="shared" si="56"/>
        <v>239</v>
      </c>
      <c r="B241" s="9">
        <f>WORKDAY(B240,1,Feriados!$A$2:$A$5000)</f>
        <v>44179</v>
      </c>
      <c r="C241" s="9">
        <f t="shared" si="66"/>
        <v>44562</v>
      </c>
      <c r="D241" s="10">
        <f t="shared" si="66"/>
        <v>5.2725999999999997</v>
      </c>
      <c r="E241" s="11">
        <f>TRUNC(1000/((1+D241/100)^(NETWORKDAYS($B241,C241-1,Feriados!$A$1:$A$936)/252)),6)</f>
        <v>947.59337300000004</v>
      </c>
      <c r="F241">
        <f t="shared" si="51"/>
        <v>2.0392121986700928E-4</v>
      </c>
      <c r="G241">
        <f t="shared" si="58"/>
        <v>1.0497251617855612</v>
      </c>
      <c r="H241" s="12">
        <f t="shared" si="59"/>
        <v>4.9725161785561189</v>
      </c>
      <c r="I241" s="24">
        <v>3.0972</v>
      </c>
      <c r="J241" s="16">
        <f>TRUNC(1000/((1+I241/100)^(NETWORKDAYS($B241,C241-1,Feriados!$A$1:$A$936)/252)),6)</f>
        <v>968.55062499999997</v>
      </c>
      <c r="K241">
        <f t="shared" si="52"/>
        <v>6.793702396867829E-6</v>
      </c>
      <c r="L241">
        <f t="shared" si="60"/>
        <v>1.0729411902774413</v>
      </c>
      <c r="M241" s="12">
        <f t="shared" si="61"/>
        <v>7.2941190277441281</v>
      </c>
      <c r="N241" s="25">
        <v>1.9000000000000012</v>
      </c>
      <c r="O241">
        <f t="shared" si="62"/>
        <v>1.0265808988983689</v>
      </c>
      <c r="P241">
        <f t="shared" si="53"/>
        <v>7.4692290285005569E-5</v>
      </c>
      <c r="Q241">
        <f t="shared" si="63"/>
        <v>1.0265808988983689</v>
      </c>
      <c r="R241" s="12">
        <f t="shared" si="64"/>
        <v>2.6580898898368899</v>
      </c>
      <c r="S241" s="19">
        <f t="shared" si="54"/>
        <v>2.7301508507625232</v>
      </c>
      <c r="T241" s="19">
        <f t="shared" si="55"/>
        <v>1.870710316294552</v>
      </c>
      <c r="W241" s="20">
        <v>1.9000000000000012</v>
      </c>
      <c r="X241" s="21">
        <v>3.0972</v>
      </c>
      <c r="Y241" s="25">
        <v>6.65</v>
      </c>
    </row>
    <row r="242" spans="1:25" x14ac:dyDescent="0.3">
      <c r="A242">
        <f t="shared" si="56"/>
        <v>240</v>
      </c>
      <c r="B242" s="9">
        <f>WORKDAY(B241,1,Feriados!$A$2:$A$5000)</f>
        <v>44180</v>
      </c>
      <c r="C242" s="9">
        <f t="shared" si="66"/>
        <v>44562</v>
      </c>
      <c r="D242" s="10">
        <f t="shared" si="66"/>
        <v>5.2725999999999997</v>
      </c>
      <c r="E242" s="11">
        <f>TRUNC(1000/((1+D242/100)^(NETWORKDAYS($B242,C242-1,Feriados!$A$1:$A$936)/252)),6)</f>
        <v>947.786608</v>
      </c>
      <c r="F242">
        <f t="shared" si="51"/>
        <v>2.0392185668005602E-4</v>
      </c>
      <c r="G242">
        <f t="shared" si="58"/>
        <v>1.0499392236895562</v>
      </c>
      <c r="H242" s="12">
        <f t="shared" si="59"/>
        <v>4.9939223689556167</v>
      </c>
      <c r="I242" s="24">
        <v>3.0076999999999998</v>
      </c>
      <c r="J242" s="16">
        <f>TRUNC(1000/((1+I242/100)^(NETWORKDAYS($B242,C242-1,Feriados!$A$1:$A$936)/252)),6)</f>
        <v>969.54626399999995</v>
      </c>
      <c r="K242">
        <f t="shared" si="52"/>
        <v>1.0279679495328597E-3</v>
      </c>
      <c r="L242">
        <f t="shared" si="60"/>
        <v>1.0740441394327802</v>
      </c>
      <c r="M242" s="12">
        <f t="shared" si="61"/>
        <v>7.4044139432780209</v>
      </c>
      <c r="N242" s="25">
        <v>1.9000000000000012</v>
      </c>
      <c r="O242">
        <f t="shared" si="62"/>
        <v>1.0266575765768704</v>
      </c>
      <c r="P242">
        <f t="shared" si="53"/>
        <v>7.4692290285005569E-5</v>
      </c>
      <c r="Q242">
        <f t="shared" si="63"/>
        <v>1.0266575765768704</v>
      </c>
      <c r="R242" s="12">
        <f t="shared" si="64"/>
        <v>2.6657576576870401</v>
      </c>
      <c r="S242" s="19">
        <f t="shared" si="54"/>
        <v>2.7301593765828494</v>
      </c>
      <c r="T242" s="19">
        <f t="shared" si="55"/>
        <v>1.8733594760780401</v>
      </c>
      <c r="W242" s="20">
        <v>1.9000000000000012</v>
      </c>
      <c r="X242" s="21">
        <v>3.0076999999999998</v>
      </c>
      <c r="Y242" s="25">
        <v>6.65</v>
      </c>
    </row>
    <row r="243" spans="1:25" x14ac:dyDescent="0.3">
      <c r="A243">
        <f t="shared" si="56"/>
        <v>241</v>
      </c>
      <c r="B243" s="9">
        <f>WORKDAY(B242,1,Feriados!$A$2:$A$5000)</f>
        <v>44181</v>
      </c>
      <c r="C243" s="9">
        <f t="shared" si="66"/>
        <v>44562</v>
      </c>
      <c r="D243" s="10">
        <f t="shared" si="66"/>
        <v>5.2725999999999997</v>
      </c>
      <c r="E243" s="11">
        <f>TRUNC(1000/((1+D243/100)^(NETWORKDAYS($B243,C243-1,Feriados!$A$1:$A$936)/252)),6)</f>
        <v>947.97988199999998</v>
      </c>
      <c r="F243">
        <f t="shared" si="51"/>
        <v>2.0392142953751247E-4</v>
      </c>
      <c r="G243">
        <f t="shared" si="58"/>
        <v>1.0501533287969784</v>
      </c>
      <c r="H243" s="12">
        <f t="shared" si="59"/>
        <v>5.0153328796978425</v>
      </c>
      <c r="I243" s="24">
        <v>3.0453999999999999</v>
      </c>
      <c r="J243" s="16">
        <f>TRUNC(1000/((1+I243/100)^(NETWORKDAYS($B243,C243-1,Feriados!$A$1:$A$936)/252)),6)</f>
        <v>969.29145000000005</v>
      </c>
      <c r="K243">
        <f t="shared" si="52"/>
        <v>-2.6281778339143358E-4</v>
      </c>
      <c r="L243">
        <f t="shared" si="60"/>
        <v>1.07376186153279</v>
      </c>
      <c r="M243" s="12">
        <f t="shared" si="61"/>
        <v>7.3761861532789963</v>
      </c>
      <c r="N243" s="25">
        <v>1.9000000000000012</v>
      </c>
      <c r="O243">
        <f t="shared" si="62"/>
        <v>1.0267342599826035</v>
      </c>
      <c r="P243">
        <f t="shared" si="53"/>
        <v>7.4692290285005569E-5</v>
      </c>
      <c r="Q243">
        <f t="shared" si="63"/>
        <v>1.0267342599826035</v>
      </c>
      <c r="R243" s="12">
        <f t="shared" si="64"/>
        <v>2.6734259982603481</v>
      </c>
      <c r="S243" s="19">
        <f t="shared" si="54"/>
        <v>2.7301536578862886</v>
      </c>
      <c r="T243" s="19">
        <f t="shared" si="55"/>
        <v>1.8759946536621623</v>
      </c>
      <c r="W243" s="20">
        <v>1.9000000000000012</v>
      </c>
      <c r="X243" s="21">
        <v>3.0453999999999999</v>
      </c>
      <c r="Y243" s="25">
        <v>6.65</v>
      </c>
    </row>
    <row r="244" spans="1:25" x14ac:dyDescent="0.3">
      <c r="A244">
        <f t="shared" si="56"/>
        <v>242</v>
      </c>
      <c r="B244" s="9">
        <f>WORKDAY(B243,1,Feriados!$A$2:$A$5000)</f>
        <v>44182</v>
      </c>
      <c r="C244" s="9">
        <f t="shared" si="66"/>
        <v>44562</v>
      </c>
      <c r="D244" s="10">
        <f t="shared" si="66"/>
        <v>5.2725999999999997</v>
      </c>
      <c r="E244" s="11">
        <f>TRUNC(1000/((1+D244/100)^(NETWORKDAYS($B244,C244-1,Feriados!$A$1:$A$936)/252)),6)</f>
        <v>948.17319599999996</v>
      </c>
      <c r="F244">
        <f t="shared" si="51"/>
        <v>2.0392204905461675E-4</v>
      </c>
      <c r="G244">
        <f t="shared" si="58"/>
        <v>1.0503674782156083</v>
      </c>
      <c r="H244" s="12">
        <f t="shared" si="59"/>
        <v>5.0367478215608275</v>
      </c>
      <c r="I244" s="24">
        <v>3.0280999999999998</v>
      </c>
      <c r="J244" s="16">
        <f>TRUNC(1000/((1+I244/100)^(NETWORKDAYS($B244,C244-1,Feriados!$A$1:$A$936)/252)),6)</f>
        <v>969.57543899999996</v>
      </c>
      <c r="K244">
        <f t="shared" si="52"/>
        <v>2.929861807816625E-4</v>
      </c>
      <c r="L244">
        <f t="shared" si="60"/>
        <v>1.0740764589196694</v>
      </c>
      <c r="M244" s="12">
        <f t="shared" si="61"/>
        <v>7.4076458919669408</v>
      </c>
      <c r="N244" s="25">
        <v>1.9000000000000012</v>
      </c>
      <c r="O244">
        <f t="shared" si="62"/>
        <v>1.0268109491159956</v>
      </c>
      <c r="P244">
        <f t="shared" si="53"/>
        <v>7.4692290285005569E-5</v>
      </c>
      <c r="Q244">
        <f t="shared" si="63"/>
        <v>1.0268109491159956</v>
      </c>
      <c r="R244" s="12">
        <f t="shared" si="64"/>
        <v>2.6810949115995575</v>
      </c>
      <c r="S244" s="19">
        <f t="shared" si="54"/>
        <v>2.730161952143995</v>
      </c>
      <c r="T244" s="19">
        <f t="shared" si="55"/>
        <v>1.8786160086201025</v>
      </c>
      <c r="W244" s="20">
        <v>1.9000000000000012</v>
      </c>
      <c r="X244" s="21">
        <v>3.0280999999999998</v>
      </c>
      <c r="Y244" s="25">
        <v>6.65</v>
      </c>
    </row>
    <row r="245" spans="1:25" x14ac:dyDescent="0.3">
      <c r="A245">
        <f t="shared" si="56"/>
        <v>243</v>
      </c>
      <c r="B245" s="9">
        <f>WORKDAY(B244,1,Feriados!$A$2:$A$5000)</f>
        <v>44183</v>
      </c>
      <c r="C245" s="9">
        <f t="shared" ref="C245:D254" si="67">+C244</f>
        <v>44562</v>
      </c>
      <c r="D245" s="10">
        <f t="shared" si="67"/>
        <v>5.2725999999999997</v>
      </c>
      <c r="E245" s="11">
        <f>TRUNC(1000/((1+D245/100)^(NETWORKDAYS($B245,C245-1,Feriados!$A$1:$A$936)/252)),6)</f>
        <v>948.36654799999997</v>
      </c>
      <c r="F245">
        <f t="shared" si="51"/>
        <v>2.0392055039697432E-4</v>
      </c>
      <c r="G245">
        <f t="shared" si="58"/>
        <v>1.0505816697298851</v>
      </c>
      <c r="H245" s="12">
        <f t="shared" si="59"/>
        <v>5.0581669729885093</v>
      </c>
      <c r="I245" s="24">
        <v>3.0110999999999999</v>
      </c>
      <c r="J245" s="16">
        <f>TRUNC(1000/((1+I245/100)^(NETWORKDAYS($B245,C245-1,Feriados!$A$1:$A$936)/252)),6)</f>
        <v>969.85533299999997</v>
      </c>
      <c r="K245">
        <f t="shared" si="52"/>
        <v>2.8867686694766803E-4</v>
      </c>
      <c r="L245">
        <f t="shared" si="60"/>
        <v>1.0743865199466927</v>
      </c>
      <c r="M245" s="12">
        <f t="shared" si="61"/>
        <v>7.4386519946692653</v>
      </c>
      <c r="N245" s="25">
        <v>1.9000000000000012</v>
      </c>
      <c r="O245">
        <f t="shared" si="62"/>
        <v>1.0268876439774748</v>
      </c>
      <c r="P245">
        <f t="shared" si="53"/>
        <v>7.4692290285005569E-5</v>
      </c>
      <c r="Q245">
        <f t="shared" si="63"/>
        <v>1.0268876439774748</v>
      </c>
      <c r="R245" s="12">
        <f t="shared" si="64"/>
        <v>2.6887643977474784</v>
      </c>
      <c r="S245" s="19">
        <f t="shared" si="54"/>
        <v>2.7301418877218611</v>
      </c>
      <c r="T245" s="19">
        <f t="shared" si="55"/>
        <v>1.881223575120976</v>
      </c>
      <c r="W245" s="20">
        <v>1.9000000000000012</v>
      </c>
      <c r="X245" s="21">
        <v>3.0110999999999999</v>
      </c>
      <c r="Y245" s="25">
        <v>6.65</v>
      </c>
    </row>
    <row r="246" spans="1:25" x14ac:dyDescent="0.3">
      <c r="A246">
        <f t="shared" si="56"/>
        <v>244</v>
      </c>
      <c r="B246" s="9">
        <f>WORKDAY(B245,1,Feriados!$A$2:$A$5000)</f>
        <v>44186</v>
      </c>
      <c r="C246" s="9">
        <f t="shared" si="67"/>
        <v>44562</v>
      </c>
      <c r="D246" s="10">
        <f t="shared" si="67"/>
        <v>5.2725999999999997</v>
      </c>
      <c r="E246" s="11">
        <f>TRUNC(1000/((1+D246/100)^(NETWORKDAYS($B246,C246-1,Feriados!$A$1:$A$936)/252)),6)</f>
        <v>948.55994099999998</v>
      </c>
      <c r="F246">
        <f t="shared" si="51"/>
        <v>2.0392220751341839E-4</v>
      </c>
      <c r="G246">
        <f t="shared" si="58"/>
        <v>1.0507959066631496</v>
      </c>
      <c r="H246" s="12">
        <f t="shared" si="59"/>
        <v>5.0795906663149593</v>
      </c>
      <c r="I246" s="24">
        <v>3.0044</v>
      </c>
      <c r="J246" s="16">
        <f>TRUNC(1000/((1+I246/100)^(NETWORKDAYS($B246,C246-1,Feriados!$A$1:$A$936)/252)),6)</f>
        <v>970.03436099999999</v>
      </c>
      <c r="K246">
        <f t="shared" si="52"/>
        <v>1.8459247880420193E-4</v>
      </c>
      <c r="L246">
        <f t="shared" si="60"/>
        <v>1.0745848436176035</v>
      </c>
      <c r="M246" s="12">
        <f t="shared" si="61"/>
        <v>7.4584843617603536</v>
      </c>
      <c r="N246" s="25">
        <v>1.9000000000000012</v>
      </c>
      <c r="O246">
        <f t="shared" si="62"/>
        <v>1.0269643445674688</v>
      </c>
      <c r="P246">
        <f t="shared" si="53"/>
        <v>7.4692290285005569E-5</v>
      </c>
      <c r="Q246">
        <f t="shared" si="63"/>
        <v>1.0269643445674688</v>
      </c>
      <c r="R246" s="12">
        <f t="shared" si="64"/>
        <v>2.6964344567468768</v>
      </c>
      <c r="S246" s="19">
        <f t="shared" si="54"/>
        <v>2.73016407363205</v>
      </c>
      <c r="T246" s="19">
        <f t="shared" si="55"/>
        <v>1.8838175923783624</v>
      </c>
      <c r="W246" s="20">
        <v>1.9000000000000012</v>
      </c>
      <c r="X246" s="21">
        <v>3.0044</v>
      </c>
      <c r="Y246" s="25">
        <v>6.65</v>
      </c>
    </row>
    <row r="247" spans="1:25" x14ac:dyDescent="0.3">
      <c r="A247">
        <f t="shared" si="56"/>
        <v>245</v>
      </c>
      <c r="B247" s="9">
        <f>WORKDAY(B246,1,Feriados!$A$2:$A$5000)</f>
        <v>44187</v>
      </c>
      <c r="C247" s="9">
        <f t="shared" si="67"/>
        <v>44562</v>
      </c>
      <c r="D247" s="10">
        <f t="shared" si="67"/>
        <v>5.2725999999999997</v>
      </c>
      <c r="E247" s="11">
        <f>TRUNC(1000/((1+D247/100)^(NETWORKDAYS($B247,C247-1,Feriados!$A$1:$A$936)/252)),6)</f>
        <v>948.75337300000001</v>
      </c>
      <c r="F247">
        <f t="shared" si="51"/>
        <v>2.0392174668071306E-4</v>
      </c>
      <c r="G247">
        <f t="shared" si="58"/>
        <v>1.0510101867998414</v>
      </c>
      <c r="H247" s="12">
        <f t="shared" si="59"/>
        <v>5.1010186799841373</v>
      </c>
      <c r="I247" s="24">
        <v>2.9327000000000001</v>
      </c>
      <c r="J247" s="16">
        <f>TRUNC(1000/((1+I247/100)^(NETWORKDAYS($B247,C247-1,Feriados!$A$1:$A$936)/252)),6)</f>
        <v>970.84018700000001</v>
      </c>
      <c r="K247">
        <f t="shared" si="52"/>
        <v>8.3071902645737161E-4</v>
      </c>
      <c r="L247">
        <f t="shared" si="60"/>
        <v>1.0754775216927395</v>
      </c>
      <c r="M247" s="12">
        <f t="shared" si="61"/>
        <v>7.5477521692739469</v>
      </c>
      <c r="N247" s="25">
        <v>1.9000000000000012</v>
      </c>
      <c r="O247">
        <f t="shared" si="62"/>
        <v>1.0270410508864056</v>
      </c>
      <c r="P247">
        <f t="shared" si="53"/>
        <v>7.4692290285005569E-5</v>
      </c>
      <c r="Q247">
        <f t="shared" si="63"/>
        <v>1.0270410508864056</v>
      </c>
      <c r="R247" s="12">
        <f t="shared" si="64"/>
        <v>2.7041050886405626</v>
      </c>
      <c r="S247" s="19">
        <f t="shared" si="54"/>
        <v>2.730157903882755</v>
      </c>
      <c r="T247" s="19">
        <f t="shared" si="55"/>
        <v>1.8863980920758436</v>
      </c>
      <c r="W247" s="20">
        <v>1.9000000000000012</v>
      </c>
      <c r="X247" s="21">
        <v>2.9327000000000001</v>
      </c>
      <c r="Y247" s="25">
        <v>6.65</v>
      </c>
    </row>
    <row r="248" spans="1:25" x14ac:dyDescent="0.3">
      <c r="A248">
        <f t="shared" si="56"/>
        <v>246</v>
      </c>
      <c r="B248" s="9">
        <f>WORKDAY(B247,1,Feriados!$A$2:$A$5000)</f>
        <v>44188</v>
      </c>
      <c r="C248" s="9">
        <f t="shared" si="67"/>
        <v>44562</v>
      </c>
      <c r="D248" s="10">
        <f t="shared" si="67"/>
        <v>5.2725999999999997</v>
      </c>
      <c r="E248" s="11">
        <f>TRUNC(1000/((1+D248/100)^(NETWORKDAYS($B248,C248-1,Feriados!$A$1:$A$936)/252)),6)</f>
        <v>948.94684400000006</v>
      </c>
      <c r="F248">
        <f t="shared" si="51"/>
        <v>2.0392127765322954E-4</v>
      </c>
      <c r="G248">
        <f t="shared" si="58"/>
        <v>1.0512245101399602</v>
      </c>
      <c r="H248" s="12">
        <f t="shared" si="59"/>
        <v>5.1224510139960211</v>
      </c>
      <c r="I248" s="24">
        <v>2.8986999999999998</v>
      </c>
      <c r="J248" s="16">
        <f>TRUNC(1000/((1+I248/100)^(NETWORKDAYS($B248,C248-1,Feriados!$A$1:$A$936)/252)),6)</f>
        <v>971.27874199999997</v>
      </c>
      <c r="K248">
        <f t="shared" si="52"/>
        <v>4.517272831021657E-4</v>
      </c>
      <c r="L248">
        <f t="shared" si="60"/>
        <v>1.0759633442316512</v>
      </c>
      <c r="M248" s="12">
        <f t="shared" si="61"/>
        <v>7.5963344231651186</v>
      </c>
      <c r="N248" s="25">
        <v>1.9000000000000012</v>
      </c>
      <c r="O248">
        <f t="shared" si="62"/>
        <v>1.027117762934713</v>
      </c>
      <c r="P248">
        <f t="shared" si="53"/>
        <v>7.4692290285005569E-5</v>
      </c>
      <c r="Q248">
        <f t="shared" si="63"/>
        <v>1.027117762934713</v>
      </c>
      <c r="R248" s="12">
        <f t="shared" si="64"/>
        <v>2.7117762934713019</v>
      </c>
      <c r="S248" s="19">
        <f t="shared" si="54"/>
        <v>2.7301516244196171</v>
      </c>
      <c r="T248" s="19">
        <f t="shared" si="55"/>
        <v>1.8889651872569668</v>
      </c>
      <c r="W248" s="20">
        <v>1.9000000000000012</v>
      </c>
      <c r="X248" s="21">
        <v>2.8986999999999998</v>
      </c>
      <c r="Y248" s="25">
        <v>6.65</v>
      </c>
    </row>
    <row r="249" spans="1:25" x14ac:dyDescent="0.3">
      <c r="A249">
        <f t="shared" si="56"/>
        <v>247</v>
      </c>
      <c r="B249" s="9">
        <f>WORKDAY(B248,1,Feriados!$A$2:$A$5000)</f>
        <v>44189</v>
      </c>
      <c r="C249" s="9">
        <f t="shared" si="67"/>
        <v>44562</v>
      </c>
      <c r="D249" s="10">
        <f t="shared" si="67"/>
        <v>5.2725999999999997</v>
      </c>
      <c r="E249" s="11">
        <f>TRUNC(1000/((1+D249/100)^(NETWORKDAYS($B249,C249-1,Feriados!$A$1:$A$936)/252)),6)</f>
        <v>949.140355</v>
      </c>
      <c r="F249">
        <f t="shared" si="51"/>
        <v>2.0392185423601106E-4</v>
      </c>
      <c r="G249">
        <f t="shared" si="58"/>
        <v>1.0514388777912862</v>
      </c>
      <c r="H249" s="12">
        <f t="shared" si="59"/>
        <v>5.1438877791286197</v>
      </c>
      <c r="I249" s="24">
        <v>2.8986999999999998</v>
      </c>
      <c r="J249" s="16">
        <f>TRUNC(1000/((1+I249/100)^(NETWORKDAYS($B249,C249-1,Feriados!$A$1:$A$936)/252)),6)</f>
        <v>971.38888399999996</v>
      </c>
      <c r="K249">
        <f t="shared" si="52"/>
        <v>1.13398960810418E-4</v>
      </c>
      <c r="L249">
        <f t="shared" si="60"/>
        <v>1.0760853573567573</v>
      </c>
      <c r="M249" s="12">
        <f t="shared" si="61"/>
        <v>7.6085357356757255</v>
      </c>
      <c r="N249" s="25">
        <v>1.9000000000000012</v>
      </c>
      <c r="O249">
        <f t="shared" si="62"/>
        <v>1.027194480712819</v>
      </c>
      <c r="P249">
        <f t="shared" si="53"/>
        <v>7.4692290285005569E-5</v>
      </c>
      <c r="Q249">
        <f t="shared" si="63"/>
        <v>1.027194480712819</v>
      </c>
      <c r="R249" s="12">
        <f t="shared" si="64"/>
        <v>2.7194480712819047</v>
      </c>
      <c r="S249" s="19">
        <f t="shared" si="54"/>
        <v>2.7301593438613336</v>
      </c>
      <c r="T249" s="19">
        <f t="shared" si="55"/>
        <v>1.8915190304420384</v>
      </c>
      <c r="W249" s="20">
        <v>1.9000000000000012</v>
      </c>
      <c r="X249" s="21">
        <v>2.8986999999999998</v>
      </c>
      <c r="Y249" s="25">
        <v>6.65</v>
      </c>
    </row>
    <row r="250" spans="1:25" x14ac:dyDescent="0.3">
      <c r="A250">
        <f t="shared" si="56"/>
        <v>248</v>
      </c>
      <c r="B250" s="9">
        <f>WORKDAY(B249,1,Feriados!$A$2:$A$5000)</f>
        <v>44193</v>
      </c>
      <c r="C250" s="9">
        <f t="shared" si="67"/>
        <v>44562</v>
      </c>
      <c r="D250" s="10">
        <f t="shared" si="67"/>
        <v>5.2725999999999997</v>
      </c>
      <c r="E250" s="11">
        <f>TRUNC(1000/((1+D250/100)^(NETWORKDAYS($B250,C250-1,Feriados!$A$1:$A$936)/252)),6)</f>
        <v>949.33390499999996</v>
      </c>
      <c r="F250">
        <f t="shared" si="51"/>
        <v>2.0392136840485797E-4</v>
      </c>
      <c r="G250">
        <f t="shared" si="58"/>
        <v>1.0516532886460395</v>
      </c>
      <c r="H250" s="12">
        <f t="shared" si="59"/>
        <v>5.1653288646039464</v>
      </c>
      <c r="I250" s="24">
        <v>2.9257</v>
      </c>
      <c r="J250" s="16">
        <f>TRUNC(1000/((1+I250/100)^(NETWORKDAYS($B250,C250-1,Feriados!$A$1:$A$936)/252)),6)</f>
        <v>971.24115600000005</v>
      </c>
      <c r="K250">
        <f t="shared" si="52"/>
        <v>-1.5207915432546848E-4</v>
      </c>
      <c r="L250">
        <f t="shared" si="60"/>
        <v>1.0759217072056284</v>
      </c>
      <c r="M250" s="12">
        <f t="shared" si="61"/>
        <v>7.5921707205628408</v>
      </c>
      <c r="N250" s="25">
        <v>1.9000000000000012</v>
      </c>
      <c r="O250">
        <f t="shared" si="62"/>
        <v>1.0272712042211516</v>
      </c>
      <c r="P250">
        <f t="shared" si="53"/>
        <v>7.4692290285005569E-5</v>
      </c>
      <c r="Q250">
        <f t="shared" si="63"/>
        <v>1.0272712042211516</v>
      </c>
      <c r="R250" s="12">
        <f t="shared" si="64"/>
        <v>2.727120422115159</v>
      </c>
      <c r="S250" s="19">
        <f t="shared" si="54"/>
        <v>2.7301528394262542</v>
      </c>
      <c r="T250" s="19">
        <f t="shared" si="55"/>
        <v>1.8940596912100085</v>
      </c>
      <c r="W250" s="20">
        <v>1.9000000000000012</v>
      </c>
      <c r="X250" s="21">
        <v>2.9257</v>
      </c>
      <c r="Y250" s="25">
        <v>6.65</v>
      </c>
    </row>
    <row r="251" spans="1:25" x14ac:dyDescent="0.3">
      <c r="A251">
        <f t="shared" si="56"/>
        <v>249</v>
      </c>
      <c r="B251" s="9">
        <f>WORKDAY(B250,1,Feriados!$A$2:$A$5000)</f>
        <v>44194</v>
      </c>
      <c r="C251" s="9">
        <f t="shared" si="67"/>
        <v>44562</v>
      </c>
      <c r="D251" s="10">
        <f t="shared" si="67"/>
        <v>5.2725999999999997</v>
      </c>
      <c r="E251" s="11">
        <f>TRUNC(1000/((1+D251/100)^(NETWORKDAYS($B251,C251-1,Feriados!$A$1:$A$936)/252)),6)</f>
        <v>949.52749400000005</v>
      </c>
      <c r="F251">
        <f t="shared" si="51"/>
        <v>2.0392087439469186E-4</v>
      </c>
      <c r="G251">
        <f t="shared" si="58"/>
        <v>1.0518677427042202</v>
      </c>
      <c r="H251" s="12">
        <f t="shared" si="59"/>
        <v>5.1867742704220232</v>
      </c>
      <c r="I251" s="24">
        <v>2.8702000000000001</v>
      </c>
      <c r="J251" s="16">
        <f>TRUNC(1000/((1+I251/100)^(NETWORKDAYS($B251,C251-1,Feriados!$A$1:$A$936)/252)),6)</f>
        <v>971.88052400000004</v>
      </c>
      <c r="K251">
        <f t="shared" si="52"/>
        <v>6.582999454360916E-4</v>
      </c>
      <c r="L251">
        <f t="shared" si="60"/>
        <v>1.0766299864067754</v>
      </c>
      <c r="M251" s="12">
        <f t="shared" si="61"/>
        <v>7.662998640677543</v>
      </c>
      <c r="N251" s="25">
        <v>1.9000000000000012</v>
      </c>
      <c r="O251">
        <f t="shared" si="62"/>
        <v>1.0273479334601388</v>
      </c>
      <c r="P251">
        <f t="shared" si="53"/>
        <v>7.4692290285005569E-5</v>
      </c>
      <c r="Q251">
        <f t="shared" si="63"/>
        <v>1.0273479334601388</v>
      </c>
      <c r="R251" s="12">
        <f t="shared" si="64"/>
        <v>2.7347933460138751</v>
      </c>
      <c r="S251" s="19">
        <f t="shared" si="54"/>
        <v>2.7301462254884004</v>
      </c>
      <c r="T251" s="19">
        <f t="shared" si="55"/>
        <v>1.8965872788823539</v>
      </c>
      <c r="W251" s="20">
        <v>1.9000000000000012</v>
      </c>
      <c r="X251" s="21">
        <v>2.8702000000000001</v>
      </c>
      <c r="Y251" s="25">
        <v>6.65</v>
      </c>
    </row>
    <row r="252" spans="1:25" x14ac:dyDescent="0.3">
      <c r="A252">
        <f t="shared" si="56"/>
        <v>250</v>
      </c>
      <c r="B252" s="9">
        <f>WORKDAY(B251,1,Feriados!$A$2:$A$5000)</f>
        <v>44195</v>
      </c>
      <c r="C252" s="9">
        <f t="shared" si="67"/>
        <v>44562</v>
      </c>
      <c r="D252" s="10">
        <f t="shared" si="67"/>
        <v>5.2725999999999997</v>
      </c>
      <c r="E252" s="11">
        <f>TRUNC(1000/((1+D252/100)^(NETWORKDAYS($B252,C252-1,Feriados!$A$1:$A$936)/252)),6)</f>
        <v>949.72112400000003</v>
      </c>
      <c r="F252">
        <f t="shared" si="51"/>
        <v>2.0392247852063505E-4</v>
      </c>
      <c r="G252">
        <f t="shared" si="58"/>
        <v>1.0520822421813885</v>
      </c>
      <c r="H252" s="12">
        <f t="shared" si="59"/>
        <v>5.2082242181388461</v>
      </c>
      <c r="I252" s="24">
        <v>2.8515999999999999</v>
      </c>
      <c r="J252" s="16">
        <f>TRUNC(1000/((1+I252/100)^(NETWORKDAYS($B252,C252-1,Feriados!$A$1:$A$936)/252)),6)</f>
        <v>972.16614100000004</v>
      </c>
      <c r="K252">
        <f t="shared" si="52"/>
        <v>2.9388077335323892E-4</v>
      </c>
      <c r="L252">
        <f t="shared" si="60"/>
        <v>1.076946387259796</v>
      </c>
      <c r="M252" s="12">
        <f t="shared" si="61"/>
        <v>7.6946387259795967</v>
      </c>
      <c r="N252" s="25">
        <v>1.9000000000000012</v>
      </c>
      <c r="O252">
        <f t="shared" si="62"/>
        <v>1.0274246684302084</v>
      </c>
      <c r="P252">
        <f t="shared" si="53"/>
        <v>7.4692290285005569E-5</v>
      </c>
      <c r="Q252">
        <f t="shared" si="63"/>
        <v>1.0274246684302084</v>
      </c>
      <c r="R252" s="12">
        <f t="shared" si="64"/>
        <v>2.742466843020841</v>
      </c>
      <c r="S252" s="19">
        <f t="shared" si="54"/>
        <v>2.7301677019478459</v>
      </c>
      <c r="T252" s="19">
        <f t="shared" si="55"/>
        <v>1.8991019823605091</v>
      </c>
      <c r="W252" s="20">
        <v>1.9000000000000012</v>
      </c>
      <c r="X252" s="21">
        <v>2.8515999999999999</v>
      </c>
      <c r="Y252" s="25">
        <v>6.65</v>
      </c>
    </row>
    <row r="253" spans="1:25" x14ac:dyDescent="0.3">
      <c r="A253">
        <f t="shared" si="56"/>
        <v>251</v>
      </c>
      <c r="B253" s="9">
        <f>WORKDAY(B252,1,Feriados!$A$2:$A$5000)</f>
        <v>44196</v>
      </c>
      <c r="C253" s="9">
        <f t="shared" si="67"/>
        <v>44562</v>
      </c>
      <c r="D253" s="10">
        <f t="shared" si="67"/>
        <v>5.2725999999999997</v>
      </c>
      <c r="E253" s="11">
        <f>TRUNC(1000/((1+D253/100)^(NETWORKDAYS($B253,C253-1,Feriados!$A$1:$A$936)/252)),6)</f>
        <v>949.91479200000003</v>
      </c>
      <c r="F253">
        <f t="shared" si="51"/>
        <v>2.0392091436738369E-4</v>
      </c>
      <c r="G253">
        <f t="shared" si="58"/>
        <v>1.0522967837542039</v>
      </c>
      <c r="H253" s="12">
        <f t="shared" si="59"/>
        <v>5.2296783754203879</v>
      </c>
      <c r="I253" s="24">
        <v>2.8515999999999999</v>
      </c>
      <c r="J253" s="16">
        <f>TRUNC(1000/((1+I253/100)^(NETWORKDAYS($B253,C253-1,Feriados!$A$1:$A$936)/252)),6)</f>
        <v>972.27461700000003</v>
      </c>
      <c r="K253">
        <f t="shared" si="52"/>
        <v>1.115817507164607E-4</v>
      </c>
      <c r="L253">
        <f t="shared" si="60"/>
        <v>1.0770665548231142</v>
      </c>
      <c r="M253" s="12">
        <f t="shared" si="61"/>
        <v>7.7066554823114197</v>
      </c>
      <c r="N253" s="25">
        <v>1.9000000000000012</v>
      </c>
      <c r="O253">
        <f t="shared" si="62"/>
        <v>1.0275014091317887</v>
      </c>
      <c r="P253">
        <f t="shared" si="53"/>
        <v>7.4692290285005569E-5</v>
      </c>
      <c r="Q253">
        <f t="shared" si="63"/>
        <v>1.0275014091317887</v>
      </c>
      <c r="R253" s="12">
        <f t="shared" si="64"/>
        <v>2.7501409131788668</v>
      </c>
      <c r="S253" s="19">
        <f t="shared" si="54"/>
        <v>2.7301467606532972</v>
      </c>
      <c r="T253" s="19">
        <f t="shared" si="55"/>
        <v>1.9016037870493854</v>
      </c>
      <c r="W253" s="20">
        <v>1.9000000000000012</v>
      </c>
      <c r="X253" s="21">
        <v>2.8515999999999999</v>
      </c>
      <c r="Y253" s="25">
        <v>6.65</v>
      </c>
    </row>
    <row r="254" spans="1:25" x14ac:dyDescent="0.3">
      <c r="A254">
        <f t="shared" si="56"/>
        <v>252</v>
      </c>
      <c r="B254" s="9">
        <f>WORKDAY(B253,1,Feriados!$A$2:$A$5000)</f>
        <v>44200</v>
      </c>
      <c r="C254" s="9">
        <f t="shared" si="67"/>
        <v>44562</v>
      </c>
      <c r="D254" s="10">
        <f t="shared" si="67"/>
        <v>5.2725999999999997</v>
      </c>
      <c r="E254" s="11">
        <f>TRUNC(1000/((1+D254/100)^(NETWORKDAYS($B254,C254-1,Feriados!$A$1:$A$936)/252)),6)</f>
        <v>950.10850000000005</v>
      </c>
      <c r="F254">
        <f t="shared" si="51"/>
        <v>2.0392144814618263E-4</v>
      </c>
      <c r="G254">
        <f t="shared" si="58"/>
        <v>1.0525113696382267</v>
      </c>
      <c r="H254" s="26">
        <f t="shared" si="59"/>
        <v>5.2511369638226668</v>
      </c>
      <c r="I254" s="24">
        <v>2.8325</v>
      </c>
      <c r="J254" s="16">
        <f>TRUNC(1000/((1+I254/100)^(NETWORKDAYS($B254,C254-1,Feriados!$A$1:$A$936)/252)),6)</f>
        <v>972.562997</v>
      </c>
      <c r="K254">
        <f t="shared" si="52"/>
        <v>2.9660344408632966E-4</v>
      </c>
      <c r="L254">
        <f t="shared" si="60"/>
        <v>1.0773860164727849</v>
      </c>
      <c r="M254" s="12">
        <f t="shared" si="61"/>
        <v>7.7386016472784869</v>
      </c>
      <c r="N254" s="25">
        <v>1.9000000000000012</v>
      </c>
      <c r="O254">
        <f t="shared" si="62"/>
        <v>1.0275781555653078</v>
      </c>
      <c r="P254">
        <f t="shared" si="53"/>
        <v>7.4692290285005569E-5</v>
      </c>
      <c r="Q254">
        <f t="shared" si="63"/>
        <v>1.0275781555653078</v>
      </c>
      <c r="R254" s="12">
        <f t="shared" si="64"/>
        <v>2.7578155565307849</v>
      </c>
      <c r="S254" s="19">
        <f t="shared" si="54"/>
        <v>2.7301539070240524</v>
      </c>
      <c r="T254" s="19">
        <f t="shared" si="55"/>
        <v>1.9040928793760141</v>
      </c>
      <c r="W254" s="20">
        <v>1.9000000000000012</v>
      </c>
      <c r="X254" s="21">
        <v>2.8325</v>
      </c>
      <c r="Y254" s="25">
        <v>6.65</v>
      </c>
    </row>
    <row r="256" spans="1:25" x14ac:dyDescent="0.3">
      <c r="I256" s="10">
        <f>+I254-I3</f>
        <v>-2.4400999999999997</v>
      </c>
    </row>
    <row r="506" spans="2:8" x14ac:dyDescent="0.3">
      <c r="B506" s="9"/>
      <c r="C506" s="9"/>
      <c r="D506" s="8"/>
      <c r="E506" s="11"/>
      <c r="H506" s="12"/>
    </row>
    <row r="507" spans="2:8" x14ac:dyDescent="0.3">
      <c r="B507" s="9"/>
      <c r="C507" s="9"/>
      <c r="D507" s="8"/>
      <c r="E507" s="11"/>
      <c r="H507" s="12"/>
    </row>
    <row r="508" spans="2:8" x14ac:dyDescent="0.3">
      <c r="B508" s="9"/>
      <c r="C508" s="9"/>
      <c r="D508" s="8"/>
      <c r="E508" s="11"/>
      <c r="H508" s="12"/>
    </row>
    <row r="509" spans="2:8" x14ac:dyDescent="0.3">
      <c r="B509" s="9"/>
      <c r="C509" s="9"/>
      <c r="D509" s="8"/>
      <c r="E509" s="11"/>
      <c r="H509" s="12"/>
    </row>
    <row r="510" spans="2:8" x14ac:dyDescent="0.3">
      <c r="B510" s="9"/>
      <c r="C510" s="9"/>
      <c r="D510" s="8"/>
      <c r="E510" s="11"/>
      <c r="H510" s="12"/>
    </row>
    <row r="511" spans="2:8" x14ac:dyDescent="0.3">
      <c r="B511" s="9"/>
      <c r="C511" s="9"/>
      <c r="D511" s="8"/>
      <c r="E511" s="11"/>
      <c r="H511" s="12"/>
    </row>
    <row r="512" spans="2:8" x14ac:dyDescent="0.3">
      <c r="B512" s="9"/>
      <c r="C512" s="9"/>
      <c r="D512" s="8"/>
      <c r="E512" s="11"/>
      <c r="H512" s="12"/>
    </row>
    <row r="513" spans="2:8" x14ac:dyDescent="0.3">
      <c r="B513" s="9"/>
      <c r="C513" s="9"/>
      <c r="D513" s="8"/>
      <c r="E513" s="11"/>
      <c r="H513" s="12"/>
    </row>
    <row r="514" spans="2:8" x14ac:dyDescent="0.3">
      <c r="B514" s="9"/>
      <c r="C514" s="9"/>
      <c r="D514" s="8"/>
      <c r="E514" s="11"/>
      <c r="H514" s="12"/>
    </row>
    <row r="515" spans="2:8" x14ac:dyDescent="0.3">
      <c r="B515" s="9"/>
      <c r="C515" s="9"/>
      <c r="D515" s="8"/>
      <c r="E515" s="11"/>
      <c r="H515" s="12"/>
    </row>
    <row r="516" spans="2:8" x14ac:dyDescent="0.3">
      <c r="B516" s="9"/>
      <c r="C516" s="9"/>
      <c r="D516" s="8"/>
      <c r="E516" s="11"/>
      <c r="H516" s="12"/>
    </row>
    <row r="517" spans="2:8" x14ac:dyDescent="0.3">
      <c r="B517" s="9"/>
      <c r="C517" s="9"/>
      <c r="D517" s="8"/>
      <c r="E517" s="11"/>
      <c r="H517" s="12"/>
    </row>
    <row r="518" spans="2:8" x14ac:dyDescent="0.3">
      <c r="B518" s="9"/>
      <c r="C518" s="9"/>
      <c r="D518" s="8"/>
      <c r="E518" s="11"/>
      <c r="H518" s="12"/>
    </row>
    <row r="519" spans="2:8" x14ac:dyDescent="0.3">
      <c r="B519" s="9"/>
      <c r="C519" s="9"/>
      <c r="D519" s="8"/>
      <c r="E519" s="11"/>
      <c r="H519" s="12"/>
    </row>
    <row r="520" spans="2:8" x14ac:dyDescent="0.3">
      <c r="B520" s="9"/>
      <c r="C520" s="9"/>
      <c r="D520" s="8"/>
      <c r="E520" s="11"/>
      <c r="H520" s="12"/>
    </row>
    <row r="521" spans="2:8" x14ac:dyDescent="0.3">
      <c r="B521" s="9"/>
      <c r="C521" s="9"/>
      <c r="D521" s="8"/>
      <c r="E521" s="11"/>
      <c r="H521" s="12"/>
    </row>
    <row r="522" spans="2:8" x14ac:dyDescent="0.3">
      <c r="B522" s="9"/>
      <c r="C522" s="9"/>
      <c r="D522" s="8"/>
      <c r="E522" s="11"/>
      <c r="H522" s="12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N942"/>
  <sheetViews>
    <sheetView topLeftCell="A916" workbookViewId="0">
      <selection activeCell="C936" sqref="C936:C942"/>
    </sheetView>
  </sheetViews>
  <sheetFormatPr defaultColWidth="9.109375" defaultRowHeight="13.2" x14ac:dyDescent="0.25"/>
  <cols>
    <col min="1" max="1" width="9.109375" style="1"/>
    <col min="2" max="2" width="9.109375" style="3"/>
    <col min="3" max="3" width="10.109375" style="3" bestFit="1" customWidth="1"/>
    <col min="4" max="16384" width="9.109375" style="3"/>
  </cols>
  <sheetData>
    <row r="1" spans="1:14" x14ac:dyDescent="0.25">
      <c r="A1" s="1">
        <v>36892</v>
      </c>
      <c r="B1" s="2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2"/>
    </row>
    <row r="2" spans="1:14" x14ac:dyDescent="0.25">
      <c r="A2" s="1">
        <v>36948</v>
      </c>
      <c r="B2" s="2"/>
      <c r="C2" s="1"/>
      <c r="D2" s="2"/>
      <c r="E2" s="1"/>
      <c r="F2" s="2"/>
      <c r="G2" s="1"/>
      <c r="H2" s="2"/>
      <c r="I2" s="1"/>
      <c r="J2" s="2"/>
      <c r="K2" s="1"/>
      <c r="L2" s="2"/>
      <c r="M2" s="1"/>
      <c r="N2" s="2"/>
    </row>
    <row r="3" spans="1:14" x14ac:dyDescent="0.25">
      <c r="A3" s="1">
        <v>36949</v>
      </c>
      <c r="B3" s="2"/>
      <c r="C3" s="1"/>
      <c r="D3" s="2"/>
      <c r="E3" s="1"/>
      <c r="F3" s="2"/>
      <c r="G3" s="1"/>
      <c r="H3" s="2"/>
      <c r="I3" s="1"/>
      <c r="J3" s="2"/>
      <c r="K3" s="1"/>
      <c r="L3" s="2"/>
      <c r="M3" s="1"/>
      <c r="N3" s="2"/>
    </row>
    <row r="4" spans="1:14" x14ac:dyDescent="0.25">
      <c r="A4" s="1">
        <v>36994</v>
      </c>
      <c r="B4" s="2"/>
      <c r="C4" s="1"/>
      <c r="D4" s="2"/>
      <c r="E4" s="1"/>
      <c r="F4" s="2"/>
      <c r="G4" s="1"/>
      <c r="H4" s="2"/>
      <c r="I4" s="1"/>
      <c r="J4" s="2"/>
      <c r="K4" s="1"/>
      <c r="L4" s="2"/>
      <c r="M4" s="1"/>
      <c r="N4" s="2"/>
    </row>
    <row r="5" spans="1:14" x14ac:dyDescent="0.25">
      <c r="A5" s="1">
        <v>37002</v>
      </c>
      <c r="B5" s="2"/>
      <c r="C5" s="1"/>
      <c r="D5" s="2"/>
      <c r="E5" s="1"/>
      <c r="F5" s="2"/>
      <c r="G5" s="1"/>
      <c r="H5" s="2"/>
      <c r="I5" s="1"/>
      <c r="J5" s="2"/>
      <c r="K5" s="1"/>
      <c r="L5" s="2"/>
      <c r="M5" s="1"/>
      <c r="N5" s="2"/>
    </row>
    <row r="6" spans="1:14" x14ac:dyDescent="0.25">
      <c r="A6" s="1">
        <v>37012</v>
      </c>
      <c r="B6" s="2"/>
      <c r="C6" s="1"/>
      <c r="D6" s="2"/>
      <c r="E6" s="1"/>
      <c r="F6" s="2"/>
      <c r="G6" s="1"/>
      <c r="H6" s="2"/>
      <c r="I6" s="1"/>
      <c r="J6" s="2"/>
      <c r="K6" s="1"/>
      <c r="L6" s="2"/>
      <c r="M6" s="1"/>
      <c r="N6" s="2"/>
    </row>
    <row r="7" spans="1:14" x14ac:dyDescent="0.25">
      <c r="A7" s="1">
        <v>37056</v>
      </c>
      <c r="B7" s="2"/>
      <c r="C7" s="1"/>
      <c r="D7" s="2"/>
      <c r="E7" s="1"/>
      <c r="F7" s="2"/>
      <c r="G7" s="1"/>
      <c r="H7" s="2"/>
      <c r="I7" s="1"/>
      <c r="J7" s="2"/>
      <c r="K7" s="1"/>
      <c r="L7" s="2"/>
      <c r="M7" s="1"/>
      <c r="N7" s="2"/>
    </row>
    <row r="8" spans="1:14" x14ac:dyDescent="0.25">
      <c r="A8" s="1">
        <v>37141</v>
      </c>
      <c r="B8" s="2"/>
      <c r="C8" s="1"/>
      <c r="D8" s="2"/>
      <c r="E8" s="1"/>
      <c r="F8" s="2"/>
      <c r="G8" s="1"/>
      <c r="H8" s="2"/>
      <c r="I8" s="1"/>
      <c r="J8" s="2"/>
      <c r="K8" s="1"/>
      <c r="L8" s="2"/>
      <c r="M8" s="1"/>
      <c r="N8" s="2"/>
    </row>
    <row r="9" spans="1:14" x14ac:dyDescent="0.25">
      <c r="A9" s="1">
        <v>37176</v>
      </c>
      <c r="B9" s="2"/>
      <c r="C9" s="1"/>
      <c r="D9" s="2"/>
      <c r="E9" s="1"/>
      <c r="F9" s="2"/>
      <c r="G9" s="1"/>
      <c r="H9" s="2"/>
      <c r="I9" s="1"/>
      <c r="J9" s="2"/>
      <c r="K9" s="1"/>
      <c r="L9" s="2"/>
      <c r="M9" s="1"/>
      <c r="N9" s="2"/>
    </row>
    <row r="10" spans="1:14" x14ac:dyDescent="0.25">
      <c r="A10" s="1">
        <v>37197</v>
      </c>
      <c r="B10" s="2"/>
      <c r="C10" s="1"/>
      <c r="D10" s="2"/>
      <c r="E10" s="1"/>
      <c r="F10" s="2"/>
      <c r="G10" s="1"/>
      <c r="H10" s="2"/>
      <c r="I10" s="1"/>
      <c r="J10" s="2"/>
      <c r="K10" s="1"/>
      <c r="L10" s="2"/>
      <c r="M10" s="1"/>
      <c r="N10" s="2"/>
    </row>
    <row r="11" spans="1:14" x14ac:dyDescent="0.25">
      <c r="A11" s="1">
        <v>37210</v>
      </c>
      <c r="B11" s="2"/>
      <c r="C11" s="1"/>
      <c r="D11" s="2"/>
      <c r="E11" s="1"/>
      <c r="F11" s="2"/>
      <c r="G11" s="1"/>
      <c r="H11" s="2"/>
      <c r="I11" s="1"/>
      <c r="J11" s="2"/>
      <c r="K11" s="1"/>
      <c r="L11" s="2"/>
      <c r="M11" s="1"/>
      <c r="N11" s="2"/>
    </row>
    <row r="12" spans="1:14" x14ac:dyDescent="0.25">
      <c r="A12" s="1">
        <v>37250</v>
      </c>
      <c r="B12" s="2"/>
      <c r="C12" s="1"/>
      <c r="D12" s="2"/>
      <c r="E12" s="1"/>
      <c r="F12" s="2"/>
      <c r="G12" s="1"/>
      <c r="H12" s="2"/>
      <c r="I12" s="1"/>
      <c r="J12" s="2"/>
      <c r="K12" s="1"/>
      <c r="L12" s="2"/>
      <c r="M12" s="1"/>
      <c r="N12" s="2"/>
    </row>
    <row r="13" spans="1:14" x14ac:dyDescent="0.25">
      <c r="A13" s="1">
        <v>37257</v>
      </c>
      <c r="B13" s="1"/>
      <c r="C13" s="1"/>
      <c r="D13" s="1"/>
      <c r="E13" s="2"/>
      <c r="F13" s="1"/>
      <c r="G13" s="2"/>
      <c r="H13" s="1"/>
      <c r="I13" s="2"/>
      <c r="J13" s="1"/>
      <c r="K13" s="2"/>
      <c r="L13" s="1"/>
      <c r="M13" s="2"/>
      <c r="N13" s="1"/>
    </row>
    <row r="14" spans="1:14" x14ac:dyDescent="0.25">
      <c r="A14" s="1">
        <v>37298</v>
      </c>
      <c r="B14" s="1"/>
      <c r="C14" s="1"/>
      <c r="D14" s="1"/>
      <c r="E14" s="2"/>
      <c r="F14" s="1"/>
      <c r="G14" s="2"/>
      <c r="H14" s="1"/>
      <c r="I14" s="2"/>
      <c r="J14" s="1"/>
      <c r="K14" s="2"/>
      <c r="L14" s="1"/>
      <c r="M14" s="2"/>
      <c r="N14" s="1"/>
    </row>
    <row r="15" spans="1:14" x14ac:dyDescent="0.25">
      <c r="A15" s="1">
        <v>37299</v>
      </c>
      <c r="B15" s="1"/>
      <c r="C15" s="1"/>
      <c r="D15" s="1"/>
      <c r="E15" s="2"/>
      <c r="F15" s="1"/>
      <c r="G15" s="2"/>
      <c r="H15" s="1"/>
      <c r="I15" s="2"/>
      <c r="J15" s="1"/>
      <c r="K15" s="2"/>
      <c r="L15" s="1"/>
      <c r="M15" s="2"/>
      <c r="N15" s="1"/>
    </row>
    <row r="16" spans="1:14" x14ac:dyDescent="0.25">
      <c r="A16" s="1">
        <v>37344</v>
      </c>
      <c r="B16" s="1"/>
      <c r="C16" s="1"/>
      <c r="D16" s="1"/>
      <c r="E16" s="2"/>
      <c r="F16" s="1"/>
      <c r="G16" s="2"/>
      <c r="H16" s="1"/>
      <c r="I16" s="2"/>
      <c r="J16" s="1"/>
      <c r="K16" s="2"/>
      <c r="L16" s="1"/>
      <c r="M16" s="2"/>
      <c r="N16" s="1"/>
    </row>
    <row r="17" spans="1:14" x14ac:dyDescent="0.25">
      <c r="A17" s="1">
        <v>37367</v>
      </c>
      <c r="B17" s="1"/>
      <c r="C17" s="1"/>
      <c r="D17" s="1"/>
      <c r="E17" s="2"/>
      <c r="F17" s="1"/>
      <c r="G17" s="2"/>
      <c r="H17" s="1"/>
      <c r="I17" s="2"/>
      <c r="J17" s="1"/>
      <c r="K17" s="2"/>
      <c r="L17" s="1"/>
      <c r="M17" s="2"/>
      <c r="N17" s="1"/>
    </row>
    <row r="18" spans="1:14" x14ac:dyDescent="0.25">
      <c r="A18" s="1">
        <v>37377</v>
      </c>
      <c r="B18" s="1"/>
      <c r="C18" s="1"/>
      <c r="D18" s="1"/>
      <c r="E18" s="2"/>
      <c r="F18" s="1"/>
      <c r="G18" s="2"/>
      <c r="H18" s="1"/>
      <c r="I18" s="2"/>
      <c r="J18" s="1"/>
      <c r="K18" s="2"/>
      <c r="L18" s="1"/>
      <c r="M18" s="2"/>
      <c r="N18" s="1"/>
    </row>
    <row r="19" spans="1:14" x14ac:dyDescent="0.25">
      <c r="A19" s="1">
        <v>37406</v>
      </c>
      <c r="B19" s="1"/>
      <c r="C19" s="1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</row>
    <row r="20" spans="1:14" x14ac:dyDescent="0.25">
      <c r="A20" s="1">
        <v>37506</v>
      </c>
      <c r="B20" s="1"/>
      <c r="C20" s="1"/>
      <c r="D20" s="1"/>
      <c r="E20" s="2"/>
      <c r="F20" s="1"/>
      <c r="G20" s="2"/>
      <c r="H20" s="1"/>
      <c r="I20" s="2"/>
      <c r="J20" s="1"/>
      <c r="K20" s="2"/>
      <c r="L20" s="1"/>
      <c r="M20" s="2"/>
      <c r="N20" s="1"/>
    </row>
    <row r="21" spans="1:14" x14ac:dyDescent="0.25">
      <c r="A21" s="1">
        <v>37541</v>
      </c>
      <c r="B21" s="1"/>
      <c r="C21" s="1"/>
      <c r="D21" s="1"/>
      <c r="E21" s="2"/>
      <c r="F21" s="1"/>
      <c r="G21" s="2"/>
      <c r="H21" s="1"/>
      <c r="I21" s="2"/>
      <c r="J21" s="1"/>
      <c r="K21" s="2"/>
      <c r="L21" s="1"/>
      <c r="M21" s="2"/>
      <c r="N21" s="1"/>
    </row>
    <row r="22" spans="1:14" x14ac:dyDescent="0.25">
      <c r="A22" s="1">
        <v>37562</v>
      </c>
      <c r="B22" s="1"/>
      <c r="C22" s="1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</row>
    <row r="23" spans="1:14" x14ac:dyDescent="0.25">
      <c r="A23" s="1">
        <v>37575</v>
      </c>
      <c r="B23" s="1"/>
      <c r="C23" s="1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</row>
    <row r="24" spans="1:14" x14ac:dyDescent="0.25">
      <c r="A24" s="1">
        <v>37615</v>
      </c>
      <c r="B24" s="1"/>
      <c r="C24" s="1"/>
      <c r="D24" s="1"/>
      <c r="E24" s="2"/>
      <c r="F24" s="1"/>
      <c r="G24" s="2"/>
      <c r="H24" s="1"/>
      <c r="I24" s="2"/>
      <c r="J24" s="1"/>
      <c r="K24" s="2"/>
      <c r="L24" s="1"/>
      <c r="M24" s="2"/>
      <c r="N24" s="1"/>
    </row>
    <row r="25" spans="1:14" x14ac:dyDescent="0.25">
      <c r="A25" s="1">
        <v>37622</v>
      </c>
      <c r="B25" s="2"/>
      <c r="C25" s="1"/>
      <c r="D25" s="2"/>
      <c r="E25" s="1"/>
      <c r="F25" s="2"/>
      <c r="G25" s="1"/>
      <c r="H25" s="2"/>
      <c r="I25" s="1"/>
      <c r="J25" s="2"/>
      <c r="K25" s="1"/>
      <c r="L25" s="2"/>
      <c r="M25" s="1"/>
      <c r="N25" s="2"/>
    </row>
    <row r="26" spans="1:14" x14ac:dyDescent="0.25">
      <c r="A26" s="1">
        <v>37683</v>
      </c>
      <c r="B26" s="2"/>
      <c r="C26" s="1"/>
      <c r="D26" s="2"/>
      <c r="E26" s="1"/>
      <c r="F26" s="2"/>
      <c r="G26" s="1"/>
      <c r="H26" s="2"/>
      <c r="I26" s="1"/>
      <c r="J26" s="2"/>
      <c r="K26" s="1"/>
      <c r="L26" s="2"/>
      <c r="M26" s="1"/>
      <c r="N26" s="2"/>
    </row>
    <row r="27" spans="1:14" x14ac:dyDescent="0.25">
      <c r="A27" s="1">
        <v>37684</v>
      </c>
      <c r="B27" s="2"/>
      <c r="C27" s="1"/>
      <c r="D27" s="2"/>
      <c r="E27" s="1"/>
      <c r="F27" s="2"/>
      <c r="G27" s="1"/>
      <c r="H27" s="2"/>
      <c r="I27" s="1"/>
      <c r="J27" s="2"/>
      <c r="K27" s="1"/>
      <c r="L27" s="2"/>
      <c r="M27" s="1"/>
      <c r="N27" s="2"/>
    </row>
    <row r="28" spans="1:14" x14ac:dyDescent="0.25">
      <c r="A28" s="1">
        <v>37729</v>
      </c>
      <c r="B28" s="2"/>
      <c r="C28" s="1"/>
      <c r="D28" s="2"/>
      <c r="E28" s="1"/>
      <c r="F28" s="2"/>
      <c r="G28" s="1"/>
      <c r="H28" s="2"/>
      <c r="I28" s="1"/>
      <c r="J28" s="2"/>
      <c r="K28" s="1"/>
      <c r="L28" s="2"/>
      <c r="M28" s="1"/>
      <c r="N28" s="2"/>
    </row>
    <row r="29" spans="1:14" x14ac:dyDescent="0.25">
      <c r="A29" s="1">
        <v>37732</v>
      </c>
      <c r="B29" s="2"/>
      <c r="C29" s="1"/>
      <c r="D29" s="2"/>
      <c r="E29" s="1"/>
      <c r="F29" s="2"/>
      <c r="G29" s="1"/>
      <c r="H29" s="2"/>
      <c r="I29" s="1"/>
      <c r="J29" s="2"/>
      <c r="K29" s="1"/>
      <c r="L29" s="2"/>
      <c r="M29" s="1"/>
      <c r="N29" s="2"/>
    </row>
    <row r="30" spans="1:14" x14ac:dyDescent="0.25">
      <c r="A30" s="1">
        <v>37742</v>
      </c>
      <c r="B30" s="2"/>
      <c r="C30" s="1"/>
      <c r="D30" s="2"/>
      <c r="E30" s="1"/>
      <c r="F30" s="2"/>
      <c r="G30" s="1"/>
      <c r="H30" s="2"/>
      <c r="I30" s="1"/>
      <c r="J30" s="2"/>
      <c r="K30" s="1"/>
      <c r="L30" s="2"/>
      <c r="M30" s="1"/>
      <c r="N30" s="2"/>
    </row>
    <row r="31" spans="1:14" x14ac:dyDescent="0.25">
      <c r="A31" s="1">
        <v>37791</v>
      </c>
      <c r="B31" s="2"/>
      <c r="C31" s="1"/>
      <c r="D31" s="2"/>
      <c r="E31" s="1"/>
      <c r="F31" s="2"/>
      <c r="G31" s="1"/>
      <c r="H31" s="2"/>
      <c r="I31" s="1"/>
      <c r="J31" s="2"/>
      <c r="K31" s="1"/>
      <c r="L31" s="2"/>
      <c r="M31" s="1"/>
      <c r="N31" s="2"/>
    </row>
    <row r="32" spans="1:14" x14ac:dyDescent="0.25">
      <c r="A32" s="1">
        <v>37871</v>
      </c>
      <c r="B32" s="2"/>
      <c r="C32" s="1"/>
      <c r="D32" s="2"/>
      <c r="E32" s="1"/>
      <c r="F32" s="2"/>
      <c r="G32" s="1"/>
      <c r="H32" s="2"/>
      <c r="I32" s="1"/>
      <c r="J32" s="2"/>
      <c r="K32" s="1"/>
      <c r="L32" s="2"/>
      <c r="M32" s="1"/>
      <c r="N32" s="2"/>
    </row>
    <row r="33" spans="1:14" x14ac:dyDescent="0.25">
      <c r="A33" s="1">
        <v>37906</v>
      </c>
      <c r="B33" s="2"/>
      <c r="C33" s="1"/>
      <c r="D33" s="2"/>
      <c r="E33" s="1"/>
      <c r="F33" s="2"/>
      <c r="G33" s="1"/>
      <c r="H33" s="2"/>
      <c r="I33" s="1"/>
      <c r="J33" s="2"/>
      <c r="K33" s="1"/>
      <c r="L33" s="2"/>
      <c r="M33" s="1"/>
      <c r="N33" s="2"/>
    </row>
    <row r="34" spans="1:14" x14ac:dyDescent="0.25">
      <c r="A34" s="1">
        <v>37927</v>
      </c>
      <c r="B34" s="2"/>
      <c r="C34" s="1"/>
      <c r="D34" s="2"/>
      <c r="E34" s="1"/>
      <c r="F34" s="2"/>
      <c r="G34" s="1"/>
      <c r="H34" s="2"/>
      <c r="I34" s="1"/>
      <c r="J34" s="2"/>
      <c r="K34" s="1"/>
      <c r="L34" s="2"/>
      <c r="M34" s="1"/>
      <c r="N34" s="2"/>
    </row>
    <row r="35" spans="1:14" x14ac:dyDescent="0.25">
      <c r="A35" s="1">
        <v>37940</v>
      </c>
      <c r="B35" s="2"/>
      <c r="C35" s="1"/>
      <c r="D35" s="2"/>
      <c r="E35" s="1"/>
      <c r="F35" s="2"/>
      <c r="G35" s="1"/>
      <c r="H35" s="2"/>
      <c r="I35" s="1"/>
      <c r="J35" s="2"/>
      <c r="K35" s="1"/>
      <c r="L35" s="2"/>
      <c r="M35" s="1"/>
      <c r="N35" s="2"/>
    </row>
    <row r="36" spans="1:14" x14ac:dyDescent="0.25">
      <c r="A36" s="1">
        <v>37980</v>
      </c>
      <c r="B36" s="2"/>
      <c r="C36" s="1"/>
      <c r="D36" s="2"/>
      <c r="E36" s="1"/>
      <c r="F36" s="2"/>
      <c r="G36" s="1"/>
      <c r="H36" s="2"/>
      <c r="I36" s="1"/>
      <c r="J36" s="2"/>
      <c r="K36" s="1"/>
      <c r="L36" s="2"/>
      <c r="M36" s="1"/>
      <c r="N36" s="2"/>
    </row>
    <row r="37" spans="1:14" x14ac:dyDescent="0.25">
      <c r="A37" s="1">
        <v>37987</v>
      </c>
      <c r="C37" s="1"/>
    </row>
    <row r="38" spans="1:14" x14ac:dyDescent="0.25">
      <c r="A38" s="1">
        <v>38040</v>
      </c>
      <c r="C38" s="1"/>
    </row>
    <row r="39" spans="1:14" x14ac:dyDescent="0.25">
      <c r="A39" s="1">
        <v>38041</v>
      </c>
      <c r="C39" s="1"/>
    </row>
    <row r="40" spans="1:14" x14ac:dyDescent="0.25">
      <c r="A40" s="1">
        <v>38086</v>
      </c>
      <c r="C40" s="1"/>
    </row>
    <row r="41" spans="1:14" x14ac:dyDescent="0.25">
      <c r="A41" s="1">
        <v>38098</v>
      </c>
      <c r="C41" s="1"/>
    </row>
    <row r="42" spans="1:14" x14ac:dyDescent="0.25">
      <c r="A42" s="1">
        <v>38108</v>
      </c>
      <c r="C42" s="1"/>
    </row>
    <row r="43" spans="1:14" x14ac:dyDescent="0.25">
      <c r="A43" s="1">
        <v>38148</v>
      </c>
      <c r="C43" s="1"/>
    </row>
    <row r="44" spans="1:14" x14ac:dyDescent="0.25">
      <c r="A44" s="1">
        <v>38237</v>
      </c>
      <c r="C44" s="1"/>
    </row>
    <row r="45" spans="1:14" x14ac:dyDescent="0.25">
      <c r="A45" s="1">
        <v>38272</v>
      </c>
      <c r="C45" s="1"/>
    </row>
    <row r="46" spans="1:14" x14ac:dyDescent="0.25">
      <c r="A46" s="1">
        <v>38293</v>
      </c>
      <c r="C46" s="1"/>
    </row>
    <row r="47" spans="1:14" x14ac:dyDescent="0.25">
      <c r="A47" s="1">
        <v>38306</v>
      </c>
      <c r="C47" s="1"/>
    </row>
    <row r="48" spans="1:14" x14ac:dyDescent="0.25">
      <c r="A48" s="1">
        <v>38346</v>
      </c>
      <c r="C48" s="1"/>
    </row>
    <row r="49" spans="1:3" x14ac:dyDescent="0.25">
      <c r="A49" s="1">
        <v>38353</v>
      </c>
      <c r="C49" s="1"/>
    </row>
    <row r="50" spans="1:3" x14ac:dyDescent="0.25">
      <c r="A50" s="1">
        <v>38390</v>
      </c>
      <c r="C50" s="1"/>
    </row>
    <row r="51" spans="1:3" x14ac:dyDescent="0.25">
      <c r="A51" s="1">
        <v>38391</v>
      </c>
      <c r="C51" s="1"/>
    </row>
    <row r="52" spans="1:3" x14ac:dyDescent="0.25">
      <c r="A52" s="1">
        <v>38436</v>
      </c>
      <c r="C52" s="1"/>
    </row>
    <row r="53" spans="1:3" x14ac:dyDescent="0.25">
      <c r="A53" s="1">
        <v>38463</v>
      </c>
      <c r="C53" s="1"/>
    </row>
    <row r="54" spans="1:3" x14ac:dyDescent="0.25">
      <c r="A54" s="1">
        <v>38473</v>
      </c>
      <c r="C54" s="1"/>
    </row>
    <row r="55" spans="1:3" x14ac:dyDescent="0.25">
      <c r="A55" s="1">
        <v>38498</v>
      </c>
      <c r="C55" s="1"/>
    </row>
    <row r="56" spans="1:3" x14ac:dyDescent="0.25">
      <c r="A56" s="1">
        <v>38602</v>
      </c>
      <c r="C56" s="1"/>
    </row>
    <row r="57" spans="1:3" x14ac:dyDescent="0.25">
      <c r="A57" s="1">
        <v>38637</v>
      </c>
      <c r="C57" s="1"/>
    </row>
    <row r="58" spans="1:3" x14ac:dyDescent="0.25">
      <c r="A58" s="1">
        <v>38658</v>
      </c>
      <c r="C58" s="1"/>
    </row>
    <row r="59" spans="1:3" x14ac:dyDescent="0.25">
      <c r="A59" s="1">
        <v>38671</v>
      </c>
      <c r="C59" s="1"/>
    </row>
    <row r="60" spans="1:3" x14ac:dyDescent="0.25">
      <c r="A60" s="1">
        <v>38711</v>
      </c>
      <c r="C60" s="1"/>
    </row>
    <row r="61" spans="1:3" x14ac:dyDescent="0.25">
      <c r="A61" s="1">
        <v>38718</v>
      </c>
      <c r="C61" s="1"/>
    </row>
    <row r="62" spans="1:3" x14ac:dyDescent="0.25">
      <c r="A62" s="1">
        <v>38775</v>
      </c>
      <c r="C62" s="1"/>
    </row>
    <row r="63" spans="1:3" x14ac:dyDescent="0.25">
      <c r="A63" s="1">
        <v>38776</v>
      </c>
      <c r="C63" s="1"/>
    </row>
    <row r="64" spans="1:3" x14ac:dyDescent="0.25">
      <c r="A64" s="1">
        <v>38821</v>
      </c>
      <c r="C64" s="1"/>
    </row>
    <row r="65" spans="1:3" x14ac:dyDescent="0.25">
      <c r="A65" s="1">
        <v>38828</v>
      </c>
      <c r="C65" s="1"/>
    </row>
    <row r="66" spans="1:3" x14ac:dyDescent="0.25">
      <c r="A66" s="1">
        <v>38838</v>
      </c>
      <c r="C66" s="1"/>
    </row>
    <row r="67" spans="1:3" x14ac:dyDescent="0.25">
      <c r="A67" s="1">
        <v>38883</v>
      </c>
      <c r="C67" s="1"/>
    </row>
    <row r="68" spans="1:3" x14ac:dyDescent="0.25">
      <c r="A68" s="1">
        <v>38967</v>
      </c>
      <c r="C68" s="1"/>
    </row>
    <row r="69" spans="1:3" x14ac:dyDescent="0.25">
      <c r="A69" s="1">
        <v>39002</v>
      </c>
      <c r="C69" s="1"/>
    </row>
    <row r="70" spans="1:3" x14ac:dyDescent="0.25">
      <c r="A70" s="1">
        <v>39023</v>
      </c>
      <c r="C70" s="1"/>
    </row>
    <row r="71" spans="1:3" x14ac:dyDescent="0.25">
      <c r="A71" s="1">
        <v>39036</v>
      </c>
      <c r="C71" s="1"/>
    </row>
    <row r="72" spans="1:3" x14ac:dyDescent="0.25">
      <c r="A72" s="1">
        <v>39076</v>
      </c>
      <c r="C72" s="1"/>
    </row>
    <row r="73" spans="1:3" x14ac:dyDescent="0.25">
      <c r="A73" s="1">
        <v>39083</v>
      </c>
      <c r="C73" s="1"/>
    </row>
    <row r="74" spans="1:3" x14ac:dyDescent="0.25">
      <c r="A74" s="1">
        <v>39132</v>
      </c>
      <c r="C74" s="1"/>
    </row>
    <row r="75" spans="1:3" x14ac:dyDescent="0.25">
      <c r="A75" s="1">
        <v>39133</v>
      </c>
      <c r="C75" s="1"/>
    </row>
    <row r="76" spans="1:3" x14ac:dyDescent="0.25">
      <c r="A76" s="1">
        <v>39178</v>
      </c>
      <c r="C76" s="1"/>
    </row>
    <row r="77" spans="1:3" x14ac:dyDescent="0.25">
      <c r="A77" s="1">
        <v>39193</v>
      </c>
      <c r="C77" s="1"/>
    </row>
    <row r="78" spans="1:3" x14ac:dyDescent="0.25">
      <c r="A78" s="1">
        <v>39203</v>
      </c>
      <c r="C78" s="1"/>
    </row>
    <row r="79" spans="1:3" x14ac:dyDescent="0.25">
      <c r="A79" s="1">
        <v>39240</v>
      </c>
      <c r="C79" s="1"/>
    </row>
    <row r="80" spans="1:3" x14ac:dyDescent="0.25">
      <c r="A80" s="1">
        <v>39332</v>
      </c>
      <c r="C80" s="1"/>
    </row>
    <row r="81" spans="1:3" x14ac:dyDescent="0.25">
      <c r="A81" s="1">
        <v>39367</v>
      </c>
      <c r="C81" s="1"/>
    </row>
    <row r="82" spans="1:3" x14ac:dyDescent="0.25">
      <c r="A82" s="1">
        <v>39388</v>
      </c>
      <c r="C82" s="1"/>
    </row>
    <row r="83" spans="1:3" x14ac:dyDescent="0.25">
      <c r="A83" s="1">
        <v>39401</v>
      </c>
      <c r="C83" s="1"/>
    </row>
    <row r="84" spans="1:3" x14ac:dyDescent="0.25">
      <c r="A84" s="1">
        <v>39441</v>
      </c>
      <c r="C84" s="1"/>
    </row>
    <row r="85" spans="1:3" x14ac:dyDescent="0.25">
      <c r="A85" s="1">
        <v>39448</v>
      </c>
      <c r="C85" s="1"/>
    </row>
    <row r="86" spans="1:3" x14ac:dyDescent="0.25">
      <c r="A86" s="1">
        <v>39482</v>
      </c>
      <c r="C86" s="1"/>
    </row>
    <row r="87" spans="1:3" x14ac:dyDescent="0.25">
      <c r="A87" s="1">
        <v>39483</v>
      </c>
      <c r="C87" s="1"/>
    </row>
    <row r="88" spans="1:3" x14ac:dyDescent="0.25">
      <c r="A88" s="1">
        <v>39528</v>
      </c>
      <c r="C88" s="1"/>
    </row>
    <row r="89" spans="1:3" x14ac:dyDescent="0.25">
      <c r="A89" s="1">
        <v>39559</v>
      </c>
      <c r="C89" s="1"/>
    </row>
    <row r="90" spans="1:3" x14ac:dyDescent="0.25">
      <c r="A90" s="1">
        <v>39569</v>
      </c>
      <c r="C90" s="1"/>
    </row>
    <row r="91" spans="1:3" x14ac:dyDescent="0.25">
      <c r="A91" s="1">
        <v>39590</v>
      </c>
      <c r="C91" s="1"/>
    </row>
    <row r="92" spans="1:3" x14ac:dyDescent="0.25">
      <c r="A92" s="1">
        <v>39698</v>
      </c>
      <c r="C92" s="1"/>
    </row>
    <row r="93" spans="1:3" x14ac:dyDescent="0.25">
      <c r="A93" s="1">
        <v>39733</v>
      </c>
      <c r="C93" s="1"/>
    </row>
    <row r="94" spans="1:3" x14ac:dyDescent="0.25">
      <c r="A94" s="1">
        <v>39754</v>
      </c>
      <c r="C94" s="1"/>
    </row>
    <row r="95" spans="1:3" x14ac:dyDescent="0.25">
      <c r="A95" s="1">
        <v>39767</v>
      </c>
      <c r="C95" s="1"/>
    </row>
    <row r="96" spans="1:3" x14ac:dyDescent="0.25">
      <c r="A96" s="1">
        <v>39807</v>
      </c>
      <c r="C96" s="1"/>
    </row>
    <row r="97" spans="1:3" x14ac:dyDescent="0.25">
      <c r="A97" s="1">
        <v>39814</v>
      </c>
      <c r="C97" s="1"/>
    </row>
    <row r="98" spans="1:3" x14ac:dyDescent="0.25">
      <c r="A98" s="1">
        <v>39867</v>
      </c>
      <c r="C98" s="1"/>
    </row>
    <row r="99" spans="1:3" x14ac:dyDescent="0.25">
      <c r="A99" s="1">
        <v>39868</v>
      </c>
      <c r="C99" s="1"/>
    </row>
    <row r="100" spans="1:3" x14ac:dyDescent="0.25">
      <c r="A100" s="1">
        <v>39913</v>
      </c>
      <c r="C100" s="1"/>
    </row>
    <row r="101" spans="1:3" x14ac:dyDescent="0.25">
      <c r="A101" s="1">
        <v>39924</v>
      </c>
      <c r="C101" s="1"/>
    </row>
    <row r="102" spans="1:3" x14ac:dyDescent="0.25">
      <c r="A102" s="1">
        <v>39934</v>
      </c>
      <c r="C102" s="1"/>
    </row>
    <row r="103" spans="1:3" x14ac:dyDescent="0.25">
      <c r="A103" s="1">
        <v>39975</v>
      </c>
      <c r="C103" s="1"/>
    </row>
    <row r="104" spans="1:3" x14ac:dyDescent="0.25">
      <c r="A104" s="1">
        <v>40063</v>
      </c>
      <c r="C104" s="1"/>
    </row>
    <row r="105" spans="1:3" x14ac:dyDescent="0.25">
      <c r="A105" s="1">
        <v>40098</v>
      </c>
      <c r="C105" s="1"/>
    </row>
    <row r="106" spans="1:3" x14ac:dyDescent="0.25">
      <c r="A106" s="1">
        <v>40119</v>
      </c>
      <c r="C106" s="1"/>
    </row>
    <row r="107" spans="1:3" x14ac:dyDescent="0.25">
      <c r="A107" s="1">
        <v>40132</v>
      </c>
      <c r="C107" s="1"/>
    </row>
    <row r="108" spans="1:3" x14ac:dyDescent="0.25">
      <c r="A108" s="1">
        <v>40172</v>
      </c>
      <c r="C108" s="1"/>
    </row>
    <row r="109" spans="1:3" x14ac:dyDescent="0.25">
      <c r="A109" s="1">
        <v>40179</v>
      </c>
      <c r="C109" s="1"/>
    </row>
    <row r="110" spans="1:3" x14ac:dyDescent="0.25">
      <c r="A110" s="1">
        <v>40224</v>
      </c>
      <c r="C110" s="1"/>
    </row>
    <row r="111" spans="1:3" x14ac:dyDescent="0.25">
      <c r="A111" s="1">
        <v>40225</v>
      </c>
      <c r="C111" s="1"/>
    </row>
    <row r="112" spans="1:3" x14ac:dyDescent="0.25">
      <c r="A112" s="1">
        <v>40270</v>
      </c>
      <c r="C112" s="1"/>
    </row>
    <row r="113" spans="1:3" x14ac:dyDescent="0.25">
      <c r="A113" s="1">
        <v>40289</v>
      </c>
      <c r="C113" s="1"/>
    </row>
    <row r="114" spans="1:3" x14ac:dyDescent="0.25">
      <c r="A114" s="1">
        <v>40299</v>
      </c>
      <c r="C114" s="1"/>
    </row>
    <row r="115" spans="1:3" x14ac:dyDescent="0.25">
      <c r="A115" s="1">
        <v>40332</v>
      </c>
      <c r="C115" s="1"/>
    </row>
    <row r="116" spans="1:3" x14ac:dyDescent="0.25">
      <c r="A116" s="1">
        <v>40428</v>
      </c>
      <c r="C116" s="1"/>
    </row>
    <row r="117" spans="1:3" x14ac:dyDescent="0.25">
      <c r="A117" s="1">
        <v>40463</v>
      </c>
      <c r="C117" s="1"/>
    </row>
    <row r="118" spans="1:3" x14ac:dyDescent="0.25">
      <c r="A118" s="1">
        <v>40484</v>
      </c>
      <c r="C118" s="1"/>
    </row>
    <row r="119" spans="1:3" x14ac:dyDescent="0.25">
      <c r="A119" s="1">
        <v>40497</v>
      </c>
      <c r="C119" s="1"/>
    </row>
    <row r="120" spans="1:3" x14ac:dyDescent="0.25">
      <c r="A120" s="1">
        <v>40537</v>
      </c>
      <c r="C120" s="1"/>
    </row>
    <row r="121" spans="1:3" x14ac:dyDescent="0.25">
      <c r="A121" s="1">
        <v>40544</v>
      </c>
      <c r="C121" s="1"/>
    </row>
    <row r="122" spans="1:3" x14ac:dyDescent="0.25">
      <c r="A122" s="1">
        <v>40609</v>
      </c>
      <c r="C122" s="1"/>
    </row>
    <row r="123" spans="1:3" x14ac:dyDescent="0.25">
      <c r="A123" s="1">
        <v>40610</v>
      </c>
      <c r="C123" s="1"/>
    </row>
    <row r="124" spans="1:3" x14ac:dyDescent="0.25">
      <c r="A124" s="1">
        <v>40654</v>
      </c>
      <c r="C124" s="1"/>
    </row>
    <row r="125" spans="1:3" x14ac:dyDescent="0.25">
      <c r="A125" s="1">
        <v>40655</v>
      </c>
      <c r="C125" s="1"/>
    </row>
    <row r="126" spans="1:3" x14ac:dyDescent="0.25">
      <c r="A126" s="1">
        <v>40664</v>
      </c>
      <c r="C126" s="1"/>
    </row>
    <row r="127" spans="1:3" x14ac:dyDescent="0.25">
      <c r="A127" s="1">
        <v>40717</v>
      </c>
      <c r="C127" s="1"/>
    </row>
    <row r="128" spans="1:3" x14ac:dyDescent="0.25">
      <c r="A128" s="1">
        <v>40793</v>
      </c>
      <c r="C128" s="1"/>
    </row>
    <row r="129" spans="1:3" x14ac:dyDescent="0.25">
      <c r="A129" s="1">
        <v>40828</v>
      </c>
      <c r="C129" s="1"/>
    </row>
    <row r="130" spans="1:3" x14ac:dyDescent="0.25">
      <c r="A130" s="1">
        <v>40849</v>
      </c>
      <c r="C130" s="1"/>
    </row>
    <row r="131" spans="1:3" x14ac:dyDescent="0.25">
      <c r="A131" s="1">
        <v>40862</v>
      </c>
      <c r="C131" s="1"/>
    </row>
    <row r="132" spans="1:3" x14ac:dyDescent="0.25">
      <c r="A132" s="1">
        <v>40902</v>
      </c>
      <c r="C132" s="1"/>
    </row>
    <row r="133" spans="1:3" x14ac:dyDescent="0.25">
      <c r="A133" s="1">
        <v>40909</v>
      </c>
      <c r="C133" s="1"/>
    </row>
    <row r="134" spans="1:3" x14ac:dyDescent="0.25">
      <c r="A134" s="1">
        <v>40959</v>
      </c>
      <c r="C134" s="1"/>
    </row>
    <row r="135" spans="1:3" x14ac:dyDescent="0.25">
      <c r="A135" s="1">
        <v>40960</v>
      </c>
      <c r="C135" s="1"/>
    </row>
    <row r="136" spans="1:3" x14ac:dyDescent="0.25">
      <c r="A136" s="1">
        <v>41005</v>
      </c>
      <c r="C136" s="1"/>
    </row>
    <row r="137" spans="1:3" x14ac:dyDescent="0.25">
      <c r="A137" s="1">
        <v>41020</v>
      </c>
      <c r="C137" s="1"/>
    </row>
    <row r="138" spans="1:3" x14ac:dyDescent="0.25">
      <c r="A138" s="1">
        <v>41030</v>
      </c>
      <c r="C138" s="1"/>
    </row>
    <row r="139" spans="1:3" x14ac:dyDescent="0.25">
      <c r="A139" s="1">
        <v>41067</v>
      </c>
      <c r="C139" s="1"/>
    </row>
    <row r="140" spans="1:3" x14ac:dyDescent="0.25">
      <c r="A140" s="1">
        <v>41159</v>
      </c>
      <c r="C140" s="1"/>
    </row>
    <row r="141" spans="1:3" x14ac:dyDescent="0.25">
      <c r="A141" s="1">
        <v>41194</v>
      </c>
      <c r="C141" s="1"/>
    </row>
    <row r="142" spans="1:3" x14ac:dyDescent="0.25">
      <c r="A142" s="1">
        <v>41215</v>
      </c>
      <c r="C142" s="1"/>
    </row>
    <row r="143" spans="1:3" x14ac:dyDescent="0.25">
      <c r="A143" s="1">
        <v>41228</v>
      </c>
      <c r="C143" s="1"/>
    </row>
    <row r="144" spans="1:3" x14ac:dyDescent="0.25">
      <c r="A144" s="1">
        <v>41268</v>
      </c>
      <c r="C144" s="1"/>
    </row>
    <row r="145" spans="1:3" x14ac:dyDescent="0.25">
      <c r="A145" s="1">
        <v>41275</v>
      </c>
      <c r="C145" s="1"/>
    </row>
    <row r="146" spans="1:3" x14ac:dyDescent="0.25">
      <c r="A146" s="1">
        <v>41316</v>
      </c>
      <c r="C146" s="1"/>
    </row>
    <row r="147" spans="1:3" x14ac:dyDescent="0.25">
      <c r="A147" s="1">
        <v>41317</v>
      </c>
      <c r="C147" s="1"/>
    </row>
    <row r="148" spans="1:3" x14ac:dyDescent="0.25">
      <c r="A148" s="1">
        <v>41362</v>
      </c>
      <c r="C148" s="1"/>
    </row>
    <row r="149" spans="1:3" x14ac:dyDescent="0.25">
      <c r="A149" s="1">
        <v>41385</v>
      </c>
      <c r="C149" s="1"/>
    </row>
    <row r="150" spans="1:3" x14ac:dyDescent="0.25">
      <c r="A150" s="1">
        <v>41395</v>
      </c>
      <c r="C150" s="1"/>
    </row>
    <row r="151" spans="1:3" x14ac:dyDescent="0.25">
      <c r="A151" s="1">
        <v>41424</v>
      </c>
      <c r="C151" s="1"/>
    </row>
    <row r="152" spans="1:3" x14ac:dyDescent="0.25">
      <c r="A152" s="1">
        <v>41524</v>
      </c>
      <c r="C152" s="1"/>
    </row>
    <row r="153" spans="1:3" x14ac:dyDescent="0.25">
      <c r="A153" s="1">
        <v>41559</v>
      </c>
      <c r="C153" s="1"/>
    </row>
    <row r="154" spans="1:3" x14ac:dyDescent="0.25">
      <c r="A154" s="1">
        <v>41580</v>
      </c>
      <c r="C154" s="1"/>
    </row>
    <row r="155" spans="1:3" x14ac:dyDescent="0.25">
      <c r="A155" s="1">
        <v>41593</v>
      </c>
      <c r="C155" s="1"/>
    </row>
    <row r="156" spans="1:3" x14ac:dyDescent="0.25">
      <c r="A156" s="1">
        <v>41633</v>
      </c>
      <c r="C156" s="1"/>
    </row>
    <row r="157" spans="1:3" x14ac:dyDescent="0.25">
      <c r="A157" s="1">
        <v>41640</v>
      </c>
      <c r="C157" s="1"/>
    </row>
    <row r="158" spans="1:3" x14ac:dyDescent="0.25">
      <c r="A158" s="1">
        <v>41701</v>
      </c>
      <c r="C158" s="1"/>
    </row>
    <row r="159" spans="1:3" x14ac:dyDescent="0.25">
      <c r="A159" s="1">
        <v>41702</v>
      </c>
      <c r="C159" s="1"/>
    </row>
    <row r="160" spans="1:3" x14ac:dyDescent="0.25">
      <c r="A160" s="1">
        <v>41747</v>
      </c>
      <c r="C160" s="1"/>
    </row>
    <row r="161" spans="1:3" x14ac:dyDescent="0.25">
      <c r="A161" s="1">
        <v>41750</v>
      </c>
      <c r="C161" s="1"/>
    </row>
    <row r="162" spans="1:3" x14ac:dyDescent="0.25">
      <c r="A162" s="1">
        <v>41760</v>
      </c>
      <c r="C162" s="1"/>
    </row>
    <row r="163" spans="1:3" x14ac:dyDescent="0.25">
      <c r="A163" s="1">
        <v>41809</v>
      </c>
      <c r="C163" s="1"/>
    </row>
    <row r="164" spans="1:3" x14ac:dyDescent="0.25">
      <c r="A164" s="1">
        <v>41889</v>
      </c>
      <c r="C164" s="1"/>
    </row>
    <row r="165" spans="1:3" x14ac:dyDescent="0.25">
      <c r="A165" s="1">
        <v>41924</v>
      </c>
      <c r="C165" s="1"/>
    </row>
    <row r="166" spans="1:3" x14ac:dyDescent="0.25">
      <c r="A166" s="1">
        <v>41945</v>
      </c>
      <c r="C166" s="1"/>
    </row>
    <row r="167" spans="1:3" x14ac:dyDescent="0.25">
      <c r="A167" s="1">
        <v>41958</v>
      </c>
      <c r="C167" s="1"/>
    </row>
    <row r="168" spans="1:3" x14ac:dyDescent="0.25">
      <c r="A168" s="1">
        <v>41998</v>
      </c>
      <c r="C168" s="1"/>
    </row>
    <row r="169" spans="1:3" x14ac:dyDescent="0.25">
      <c r="A169" s="1">
        <v>42005</v>
      </c>
      <c r="C169" s="1"/>
    </row>
    <row r="170" spans="1:3" x14ac:dyDescent="0.25">
      <c r="A170" s="1">
        <v>42051</v>
      </c>
      <c r="C170" s="1"/>
    </row>
    <row r="171" spans="1:3" x14ac:dyDescent="0.25">
      <c r="A171" s="1">
        <v>42052</v>
      </c>
      <c r="C171" s="1"/>
    </row>
    <row r="172" spans="1:3" x14ac:dyDescent="0.25">
      <c r="A172" s="1">
        <v>42097</v>
      </c>
      <c r="C172" s="1"/>
    </row>
    <row r="173" spans="1:3" x14ac:dyDescent="0.25">
      <c r="A173" s="1">
        <v>42115</v>
      </c>
      <c r="C173" s="1"/>
    </row>
    <row r="174" spans="1:3" x14ac:dyDescent="0.25">
      <c r="A174" s="1">
        <v>42125</v>
      </c>
      <c r="C174" s="1"/>
    </row>
    <row r="175" spans="1:3" x14ac:dyDescent="0.25">
      <c r="A175" s="1">
        <v>42159</v>
      </c>
      <c r="C175" s="1"/>
    </row>
    <row r="176" spans="1:3" x14ac:dyDescent="0.25">
      <c r="A176" s="1">
        <v>42254</v>
      </c>
      <c r="C176" s="1"/>
    </row>
    <row r="177" spans="1:3" x14ac:dyDescent="0.25">
      <c r="A177" s="1">
        <v>42289</v>
      </c>
      <c r="C177" s="1"/>
    </row>
    <row r="178" spans="1:3" x14ac:dyDescent="0.25">
      <c r="A178" s="1">
        <v>42310</v>
      </c>
      <c r="C178" s="1"/>
    </row>
    <row r="179" spans="1:3" x14ac:dyDescent="0.25">
      <c r="A179" s="1">
        <v>42323</v>
      </c>
      <c r="C179" s="1"/>
    </row>
    <row r="180" spans="1:3" x14ac:dyDescent="0.25">
      <c r="A180" s="1">
        <v>42363</v>
      </c>
      <c r="C180" s="1"/>
    </row>
    <row r="181" spans="1:3" x14ac:dyDescent="0.25">
      <c r="A181" s="1">
        <v>42370</v>
      </c>
      <c r="C181" s="1"/>
    </row>
    <row r="182" spans="1:3" x14ac:dyDescent="0.25">
      <c r="A182" s="1">
        <v>42408</v>
      </c>
      <c r="C182" s="1"/>
    </row>
    <row r="183" spans="1:3" x14ac:dyDescent="0.25">
      <c r="A183" s="1">
        <v>42409</v>
      </c>
      <c r="C183" s="1"/>
    </row>
    <row r="184" spans="1:3" x14ac:dyDescent="0.25">
      <c r="A184" s="1">
        <v>42454</v>
      </c>
      <c r="C184" s="1"/>
    </row>
    <row r="185" spans="1:3" x14ac:dyDescent="0.25">
      <c r="A185" s="1">
        <v>42481</v>
      </c>
      <c r="C185" s="1"/>
    </row>
    <row r="186" spans="1:3" x14ac:dyDescent="0.25">
      <c r="A186" s="1">
        <v>42491</v>
      </c>
      <c r="C186" s="1"/>
    </row>
    <row r="187" spans="1:3" x14ac:dyDescent="0.25">
      <c r="A187" s="1">
        <v>42516</v>
      </c>
      <c r="C187" s="1"/>
    </row>
    <row r="188" spans="1:3" x14ac:dyDescent="0.25">
      <c r="A188" s="1">
        <v>42620</v>
      </c>
      <c r="C188" s="1"/>
    </row>
    <row r="189" spans="1:3" x14ac:dyDescent="0.25">
      <c r="A189" s="1">
        <v>42655</v>
      </c>
      <c r="C189" s="1"/>
    </row>
    <row r="190" spans="1:3" x14ac:dyDescent="0.25">
      <c r="A190" s="1">
        <v>42676</v>
      </c>
      <c r="C190" s="1"/>
    </row>
    <row r="191" spans="1:3" x14ac:dyDescent="0.25">
      <c r="A191" s="1">
        <v>42689</v>
      </c>
      <c r="C191" s="1"/>
    </row>
    <row r="192" spans="1:3" x14ac:dyDescent="0.25">
      <c r="A192" s="1">
        <v>42729</v>
      </c>
      <c r="C192" s="1"/>
    </row>
    <row r="193" spans="1:3" x14ac:dyDescent="0.25">
      <c r="A193" s="1">
        <v>42736</v>
      </c>
      <c r="C193" s="1"/>
    </row>
    <row r="194" spans="1:3" x14ac:dyDescent="0.25">
      <c r="A194" s="1">
        <v>42793</v>
      </c>
      <c r="C194" s="1"/>
    </row>
    <row r="195" spans="1:3" x14ac:dyDescent="0.25">
      <c r="A195" s="1">
        <v>42794</v>
      </c>
      <c r="C195" s="1"/>
    </row>
    <row r="196" spans="1:3" x14ac:dyDescent="0.25">
      <c r="A196" s="1">
        <v>42839</v>
      </c>
      <c r="C196" s="1"/>
    </row>
    <row r="197" spans="1:3" x14ac:dyDescent="0.25">
      <c r="A197" s="1">
        <v>42846</v>
      </c>
      <c r="C197" s="1"/>
    </row>
    <row r="198" spans="1:3" x14ac:dyDescent="0.25">
      <c r="A198" s="1">
        <v>42856</v>
      </c>
      <c r="C198" s="1"/>
    </row>
    <row r="199" spans="1:3" x14ac:dyDescent="0.25">
      <c r="A199" s="1">
        <v>42901</v>
      </c>
      <c r="C199" s="1"/>
    </row>
    <row r="200" spans="1:3" x14ac:dyDescent="0.25">
      <c r="A200" s="1">
        <v>42985</v>
      </c>
      <c r="C200" s="1"/>
    </row>
    <row r="201" spans="1:3" x14ac:dyDescent="0.25">
      <c r="A201" s="1">
        <v>43020</v>
      </c>
      <c r="C201" s="1"/>
    </row>
    <row r="202" spans="1:3" x14ac:dyDescent="0.25">
      <c r="A202" s="1">
        <v>43041</v>
      </c>
      <c r="C202" s="1"/>
    </row>
    <row r="203" spans="1:3" x14ac:dyDescent="0.25">
      <c r="A203" s="1">
        <v>43054</v>
      </c>
      <c r="C203" s="1"/>
    </row>
    <row r="204" spans="1:3" x14ac:dyDescent="0.25">
      <c r="A204" s="1">
        <v>43094</v>
      </c>
      <c r="C204" s="1"/>
    </row>
    <row r="205" spans="1:3" x14ac:dyDescent="0.25">
      <c r="A205" s="1">
        <v>43101</v>
      </c>
      <c r="C205" s="1"/>
    </row>
    <row r="206" spans="1:3" x14ac:dyDescent="0.25">
      <c r="A206" s="1">
        <v>43143</v>
      </c>
      <c r="C206" s="1"/>
    </row>
    <row r="207" spans="1:3" x14ac:dyDescent="0.25">
      <c r="A207" s="1">
        <v>43144</v>
      </c>
      <c r="C207" s="1"/>
    </row>
    <row r="208" spans="1:3" x14ac:dyDescent="0.25">
      <c r="A208" s="1">
        <v>43189</v>
      </c>
      <c r="C208" s="1"/>
    </row>
    <row r="209" spans="1:3" x14ac:dyDescent="0.25">
      <c r="A209" s="1">
        <v>43211</v>
      </c>
      <c r="C209" s="1"/>
    </row>
    <row r="210" spans="1:3" x14ac:dyDescent="0.25">
      <c r="A210" s="1">
        <v>43221</v>
      </c>
      <c r="C210" s="1"/>
    </row>
    <row r="211" spans="1:3" x14ac:dyDescent="0.25">
      <c r="A211" s="1">
        <v>43251</v>
      </c>
      <c r="C211" s="1"/>
    </row>
    <row r="212" spans="1:3" x14ac:dyDescent="0.25">
      <c r="A212" s="1">
        <v>43350</v>
      </c>
      <c r="C212" s="1"/>
    </row>
    <row r="213" spans="1:3" x14ac:dyDescent="0.25">
      <c r="A213" s="1">
        <v>43385</v>
      </c>
      <c r="C213" s="1"/>
    </row>
    <row r="214" spans="1:3" x14ac:dyDescent="0.25">
      <c r="A214" s="1">
        <v>43406</v>
      </c>
      <c r="C214" s="1"/>
    </row>
    <row r="215" spans="1:3" x14ac:dyDescent="0.25">
      <c r="A215" s="1">
        <v>43419</v>
      </c>
      <c r="C215" s="1"/>
    </row>
    <row r="216" spans="1:3" x14ac:dyDescent="0.25">
      <c r="A216" s="1">
        <v>43459</v>
      </c>
      <c r="C216" s="1"/>
    </row>
    <row r="217" spans="1:3" x14ac:dyDescent="0.25">
      <c r="A217" s="1">
        <v>43466</v>
      </c>
      <c r="C217" s="1"/>
    </row>
    <row r="218" spans="1:3" x14ac:dyDescent="0.25">
      <c r="A218" s="1">
        <v>43528</v>
      </c>
      <c r="C218" s="1"/>
    </row>
    <row r="219" spans="1:3" x14ac:dyDescent="0.25">
      <c r="A219" s="1">
        <v>43529</v>
      </c>
      <c r="C219" s="1"/>
    </row>
    <row r="220" spans="1:3" x14ac:dyDescent="0.25">
      <c r="A220" s="1">
        <v>43574</v>
      </c>
      <c r="C220" s="1"/>
    </row>
    <row r="221" spans="1:3" x14ac:dyDescent="0.25">
      <c r="A221" s="1">
        <v>43576</v>
      </c>
      <c r="C221" s="1"/>
    </row>
    <row r="222" spans="1:3" x14ac:dyDescent="0.25">
      <c r="A222" s="1">
        <v>43586</v>
      </c>
      <c r="C222" s="1"/>
    </row>
    <row r="223" spans="1:3" x14ac:dyDescent="0.25">
      <c r="A223" s="1">
        <v>43636</v>
      </c>
      <c r="C223" s="1"/>
    </row>
    <row r="224" spans="1:3" x14ac:dyDescent="0.25">
      <c r="A224" s="1">
        <v>43715</v>
      </c>
      <c r="C224" s="1"/>
    </row>
    <row r="225" spans="1:3" x14ac:dyDescent="0.25">
      <c r="A225" s="1">
        <v>43750</v>
      </c>
      <c r="C225" s="1"/>
    </row>
    <row r="226" spans="1:3" x14ac:dyDescent="0.25">
      <c r="A226" s="1">
        <v>43771</v>
      </c>
      <c r="C226" s="1"/>
    </row>
    <row r="227" spans="1:3" x14ac:dyDescent="0.25">
      <c r="A227" s="1">
        <v>43784</v>
      </c>
      <c r="C227" s="1"/>
    </row>
    <row r="228" spans="1:3" x14ac:dyDescent="0.25">
      <c r="A228" s="1">
        <v>43824</v>
      </c>
      <c r="C228" s="1"/>
    </row>
    <row r="229" spans="1:3" x14ac:dyDescent="0.25">
      <c r="A229" s="1">
        <v>43831</v>
      </c>
      <c r="C229" s="1"/>
    </row>
    <row r="230" spans="1:3" x14ac:dyDescent="0.25">
      <c r="A230" s="1">
        <v>43885</v>
      </c>
      <c r="C230" s="1"/>
    </row>
    <row r="231" spans="1:3" x14ac:dyDescent="0.25">
      <c r="A231" s="1">
        <v>43886</v>
      </c>
      <c r="C231" s="1"/>
    </row>
    <row r="232" spans="1:3" x14ac:dyDescent="0.25">
      <c r="A232" s="1">
        <v>43931</v>
      </c>
      <c r="C232" s="1"/>
    </row>
    <row r="233" spans="1:3" x14ac:dyDescent="0.25">
      <c r="A233" s="1">
        <v>43942</v>
      </c>
      <c r="C233" s="1"/>
    </row>
    <row r="234" spans="1:3" x14ac:dyDescent="0.25">
      <c r="A234" s="1">
        <v>43952</v>
      </c>
      <c r="C234" s="1"/>
    </row>
    <row r="235" spans="1:3" x14ac:dyDescent="0.25">
      <c r="A235" s="1">
        <v>43993</v>
      </c>
      <c r="C235" s="1"/>
    </row>
    <row r="236" spans="1:3" x14ac:dyDescent="0.25">
      <c r="A236" s="1">
        <v>44081</v>
      </c>
      <c r="C236" s="1"/>
    </row>
    <row r="237" spans="1:3" x14ac:dyDescent="0.25">
      <c r="A237" s="1">
        <v>44116</v>
      </c>
      <c r="C237" s="1"/>
    </row>
    <row r="238" spans="1:3" x14ac:dyDescent="0.25">
      <c r="A238" s="1">
        <v>44137</v>
      </c>
      <c r="C238" s="1"/>
    </row>
    <row r="239" spans="1:3" x14ac:dyDescent="0.25">
      <c r="A239" s="1">
        <v>44150</v>
      </c>
      <c r="C239" s="1"/>
    </row>
    <row r="240" spans="1:3" x14ac:dyDescent="0.25">
      <c r="A240" s="1">
        <v>44190</v>
      </c>
      <c r="C240" s="1"/>
    </row>
    <row r="241" spans="1:3" x14ac:dyDescent="0.25">
      <c r="A241" s="1">
        <v>44197</v>
      </c>
      <c r="C241" s="1"/>
    </row>
    <row r="242" spans="1:3" x14ac:dyDescent="0.25">
      <c r="A242" s="1">
        <v>44242</v>
      </c>
      <c r="C242" s="1"/>
    </row>
    <row r="243" spans="1:3" x14ac:dyDescent="0.25">
      <c r="A243" s="1">
        <v>44243</v>
      </c>
      <c r="C243" s="1"/>
    </row>
    <row r="244" spans="1:3" x14ac:dyDescent="0.25">
      <c r="A244" s="1">
        <v>44288</v>
      </c>
      <c r="C244" s="1"/>
    </row>
    <row r="245" spans="1:3" x14ac:dyDescent="0.25">
      <c r="A245" s="1">
        <v>44307</v>
      </c>
      <c r="C245" s="1"/>
    </row>
    <row r="246" spans="1:3" x14ac:dyDescent="0.25">
      <c r="A246" s="1">
        <v>44317</v>
      </c>
      <c r="C246" s="1"/>
    </row>
    <row r="247" spans="1:3" x14ac:dyDescent="0.25">
      <c r="A247" s="1">
        <v>44350</v>
      </c>
      <c r="C247" s="1"/>
    </row>
    <row r="248" spans="1:3" x14ac:dyDescent="0.25">
      <c r="A248" s="1">
        <v>44446</v>
      </c>
      <c r="C248" s="1"/>
    </row>
    <row r="249" spans="1:3" x14ac:dyDescent="0.25">
      <c r="A249" s="1">
        <v>44481</v>
      </c>
      <c r="C249" s="1"/>
    </row>
    <row r="250" spans="1:3" x14ac:dyDescent="0.25">
      <c r="A250" s="1">
        <v>44502</v>
      </c>
      <c r="C250" s="1"/>
    </row>
    <row r="251" spans="1:3" x14ac:dyDescent="0.25">
      <c r="A251" s="1">
        <v>44515</v>
      </c>
      <c r="C251" s="1"/>
    </row>
    <row r="252" spans="1:3" x14ac:dyDescent="0.25">
      <c r="A252" s="1">
        <v>44555</v>
      </c>
      <c r="C252" s="1"/>
    </row>
    <row r="253" spans="1:3" x14ac:dyDescent="0.25">
      <c r="A253" s="1">
        <v>44562</v>
      </c>
      <c r="C253" s="1"/>
    </row>
    <row r="254" spans="1:3" x14ac:dyDescent="0.25">
      <c r="A254" s="1">
        <v>44620</v>
      </c>
      <c r="C254" s="1"/>
    </row>
    <row r="255" spans="1:3" x14ac:dyDescent="0.25">
      <c r="A255" s="1">
        <v>44621</v>
      </c>
      <c r="C255" s="1"/>
    </row>
    <row r="256" spans="1:3" x14ac:dyDescent="0.25">
      <c r="A256" s="1">
        <v>44666</v>
      </c>
      <c r="C256" s="1"/>
    </row>
    <row r="257" spans="1:3" x14ac:dyDescent="0.25">
      <c r="A257" s="1">
        <v>44672</v>
      </c>
      <c r="C257" s="1"/>
    </row>
    <row r="258" spans="1:3" x14ac:dyDescent="0.25">
      <c r="A258" s="1">
        <v>44682</v>
      </c>
      <c r="C258" s="1"/>
    </row>
    <row r="259" spans="1:3" x14ac:dyDescent="0.25">
      <c r="A259" s="1">
        <v>44728</v>
      </c>
      <c r="C259" s="1"/>
    </row>
    <row r="260" spans="1:3" x14ac:dyDescent="0.25">
      <c r="A260" s="1">
        <v>44811</v>
      </c>
      <c r="C260" s="1"/>
    </row>
    <row r="261" spans="1:3" x14ac:dyDescent="0.25">
      <c r="A261" s="1">
        <v>44846</v>
      </c>
      <c r="C261" s="1"/>
    </row>
    <row r="262" spans="1:3" x14ac:dyDescent="0.25">
      <c r="A262" s="1">
        <v>44867</v>
      </c>
      <c r="C262" s="1"/>
    </row>
    <row r="263" spans="1:3" x14ac:dyDescent="0.25">
      <c r="A263" s="1">
        <v>44880</v>
      </c>
      <c r="C263" s="1"/>
    </row>
    <row r="264" spans="1:3" x14ac:dyDescent="0.25">
      <c r="A264" s="1">
        <v>44920</v>
      </c>
      <c r="C264" s="1"/>
    </row>
    <row r="265" spans="1:3" x14ac:dyDescent="0.25">
      <c r="A265" s="1">
        <v>44927</v>
      </c>
      <c r="C265" s="1"/>
    </row>
    <row r="266" spans="1:3" x14ac:dyDescent="0.25">
      <c r="A266" s="1">
        <v>44977</v>
      </c>
      <c r="C266" s="1"/>
    </row>
    <row r="267" spans="1:3" x14ac:dyDescent="0.25">
      <c r="A267" s="1">
        <v>44978</v>
      </c>
      <c r="C267" s="1"/>
    </row>
    <row r="268" spans="1:3" x14ac:dyDescent="0.25">
      <c r="A268" s="1">
        <v>45023</v>
      </c>
      <c r="C268" s="1"/>
    </row>
    <row r="269" spans="1:3" x14ac:dyDescent="0.25">
      <c r="A269" s="1">
        <v>45037</v>
      </c>
      <c r="C269" s="1"/>
    </row>
    <row r="270" spans="1:3" x14ac:dyDescent="0.25">
      <c r="A270" s="1">
        <v>45047</v>
      </c>
      <c r="C270" s="1"/>
    </row>
    <row r="271" spans="1:3" x14ac:dyDescent="0.25">
      <c r="A271" s="1">
        <v>45085</v>
      </c>
      <c r="C271" s="1"/>
    </row>
    <row r="272" spans="1:3" x14ac:dyDescent="0.25">
      <c r="A272" s="1">
        <v>45176</v>
      </c>
      <c r="C272" s="1"/>
    </row>
    <row r="273" spans="1:3" x14ac:dyDescent="0.25">
      <c r="A273" s="1">
        <v>45211</v>
      </c>
      <c r="C273" s="1"/>
    </row>
    <row r="274" spans="1:3" x14ac:dyDescent="0.25">
      <c r="A274" s="1">
        <v>45232</v>
      </c>
      <c r="C274" s="1"/>
    </row>
    <row r="275" spans="1:3" x14ac:dyDescent="0.25">
      <c r="A275" s="1">
        <v>45245</v>
      </c>
      <c r="C275" s="1"/>
    </row>
    <row r="276" spans="1:3" x14ac:dyDescent="0.25">
      <c r="A276" s="1">
        <v>45285</v>
      </c>
      <c r="C276" s="1"/>
    </row>
    <row r="277" spans="1:3" x14ac:dyDescent="0.25">
      <c r="A277" s="1">
        <v>45292</v>
      </c>
      <c r="C277" s="1"/>
    </row>
    <row r="278" spans="1:3" x14ac:dyDescent="0.25">
      <c r="A278" s="1">
        <v>45334</v>
      </c>
      <c r="C278" s="1"/>
    </row>
    <row r="279" spans="1:3" x14ac:dyDescent="0.25">
      <c r="A279" s="1">
        <v>45335</v>
      </c>
      <c r="C279" s="1"/>
    </row>
    <row r="280" spans="1:3" x14ac:dyDescent="0.25">
      <c r="A280" s="1">
        <v>45380</v>
      </c>
      <c r="C280" s="1"/>
    </row>
    <row r="281" spans="1:3" x14ac:dyDescent="0.25">
      <c r="A281" s="1">
        <v>45403</v>
      </c>
      <c r="C281" s="1"/>
    </row>
    <row r="282" spans="1:3" x14ac:dyDescent="0.25">
      <c r="A282" s="1">
        <v>45413</v>
      </c>
      <c r="C282" s="1"/>
    </row>
    <row r="283" spans="1:3" x14ac:dyDescent="0.25">
      <c r="A283" s="1">
        <v>45442</v>
      </c>
      <c r="C283" s="1"/>
    </row>
    <row r="284" spans="1:3" x14ac:dyDescent="0.25">
      <c r="A284" s="1">
        <v>45542</v>
      </c>
      <c r="C284" s="1"/>
    </row>
    <row r="285" spans="1:3" x14ac:dyDescent="0.25">
      <c r="A285" s="1">
        <v>45577</v>
      </c>
      <c r="C285" s="1"/>
    </row>
    <row r="286" spans="1:3" x14ac:dyDescent="0.25">
      <c r="A286" s="1">
        <v>45598</v>
      </c>
      <c r="C286" s="1"/>
    </row>
    <row r="287" spans="1:3" x14ac:dyDescent="0.25">
      <c r="A287" s="1">
        <v>45611</v>
      </c>
      <c r="C287" s="1"/>
    </row>
    <row r="288" spans="1:3" x14ac:dyDescent="0.25">
      <c r="A288" s="1">
        <v>45651</v>
      </c>
      <c r="C288" s="1"/>
    </row>
    <row r="289" spans="1:3" x14ac:dyDescent="0.25">
      <c r="A289" s="1">
        <v>45658</v>
      </c>
      <c r="C289" s="1"/>
    </row>
    <row r="290" spans="1:3" x14ac:dyDescent="0.25">
      <c r="A290" s="1">
        <v>45719</v>
      </c>
      <c r="C290" s="1"/>
    </row>
    <row r="291" spans="1:3" x14ac:dyDescent="0.25">
      <c r="A291" s="1">
        <v>45720</v>
      </c>
      <c r="C291" s="1"/>
    </row>
    <row r="292" spans="1:3" x14ac:dyDescent="0.25">
      <c r="A292" s="1">
        <v>45765</v>
      </c>
      <c r="C292" s="1"/>
    </row>
    <row r="293" spans="1:3" x14ac:dyDescent="0.25">
      <c r="A293" s="1">
        <v>45768</v>
      </c>
      <c r="C293" s="1"/>
    </row>
    <row r="294" spans="1:3" x14ac:dyDescent="0.25">
      <c r="A294" s="1">
        <v>45778</v>
      </c>
      <c r="C294" s="1"/>
    </row>
    <row r="295" spans="1:3" x14ac:dyDescent="0.25">
      <c r="A295" s="1">
        <v>45827</v>
      </c>
      <c r="C295" s="1"/>
    </row>
    <row r="296" spans="1:3" x14ac:dyDescent="0.25">
      <c r="A296" s="1">
        <v>45907</v>
      </c>
      <c r="C296" s="1"/>
    </row>
    <row r="297" spans="1:3" x14ac:dyDescent="0.25">
      <c r="A297" s="1">
        <v>45942</v>
      </c>
      <c r="C297" s="1"/>
    </row>
    <row r="298" spans="1:3" x14ac:dyDescent="0.25">
      <c r="A298" s="1">
        <v>45963</v>
      </c>
      <c r="C298" s="1"/>
    </row>
    <row r="299" spans="1:3" x14ac:dyDescent="0.25">
      <c r="A299" s="1">
        <v>45976</v>
      </c>
      <c r="C299" s="1"/>
    </row>
    <row r="300" spans="1:3" x14ac:dyDescent="0.25">
      <c r="A300" s="1">
        <v>46016</v>
      </c>
      <c r="C300" s="1"/>
    </row>
    <row r="301" spans="1:3" x14ac:dyDescent="0.25">
      <c r="A301" s="1">
        <v>46023</v>
      </c>
      <c r="C301" s="1"/>
    </row>
    <row r="302" spans="1:3" x14ac:dyDescent="0.25">
      <c r="A302" s="1">
        <v>46069</v>
      </c>
      <c r="C302" s="1"/>
    </row>
    <row r="303" spans="1:3" x14ac:dyDescent="0.25">
      <c r="A303" s="1">
        <v>46070</v>
      </c>
      <c r="C303" s="1"/>
    </row>
    <row r="304" spans="1:3" x14ac:dyDescent="0.25">
      <c r="A304" s="1">
        <v>46115</v>
      </c>
      <c r="C304" s="1"/>
    </row>
    <row r="305" spans="1:3" x14ac:dyDescent="0.25">
      <c r="A305" s="1">
        <v>46133</v>
      </c>
      <c r="C305" s="1"/>
    </row>
    <row r="306" spans="1:3" x14ac:dyDescent="0.25">
      <c r="A306" s="1">
        <v>46143</v>
      </c>
      <c r="C306" s="1"/>
    </row>
    <row r="307" spans="1:3" x14ac:dyDescent="0.25">
      <c r="A307" s="1">
        <v>46177</v>
      </c>
      <c r="C307" s="1"/>
    </row>
    <row r="308" spans="1:3" x14ac:dyDescent="0.25">
      <c r="A308" s="1">
        <v>46272</v>
      </c>
      <c r="C308" s="1"/>
    </row>
    <row r="309" spans="1:3" x14ac:dyDescent="0.25">
      <c r="A309" s="1">
        <v>46307</v>
      </c>
      <c r="C309" s="1"/>
    </row>
    <row r="310" spans="1:3" x14ac:dyDescent="0.25">
      <c r="A310" s="1">
        <v>46328</v>
      </c>
      <c r="C310" s="1"/>
    </row>
    <row r="311" spans="1:3" x14ac:dyDescent="0.25">
      <c r="A311" s="1">
        <v>46341</v>
      </c>
      <c r="C311" s="1"/>
    </row>
    <row r="312" spans="1:3" x14ac:dyDescent="0.25">
      <c r="A312" s="1">
        <v>46381</v>
      </c>
      <c r="C312" s="1"/>
    </row>
    <row r="313" spans="1:3" x14ac:dyDescent="0.25">
      <c r="A313" s="1">
        <v>46388</v>
      </c>
      <c r="C313" s="1"/>
    </row>
    <row r="314" spans="1:3" x14ac:dyDescent="0.25">
      <c r="A314" s="1">
        <v>46426</v>
      </c>
      <c r="C314" s="1"/>
    </row>
    <row r="315" spans="1:3" x14ac:dyDescent="0.25">
      <c r="A315" s="1">
        <v>46427</v>
      </c>
      <c r="C315" s="1"/>
    </row>
    <row r="316" spans="1:3" x14ac:dyDescent="0.25">
      <c r="A316" s="1">
        <v>46472</v>
      </c>
      <c r="C316" s="1"/>
    </row>
    <row r="317" spans="1:3" x14ac:dyDescent="0.25">
      <c r="A317" s="1">
        <v>46498</v>
      </c>
      <c r="C317" s="1"/>
    </row>
    <row r="318" spans="1:3" x14ac:dyDescent="0.25">
      <c r="A318" s="1">
        <v>46508</v>
      </c>
      <c r="C318" s="1"/>
    </row>
    <row r="319" spans="1:3" x14ac:dyDescent="0.25">
      <c r="A319" s="1">
        <v>46534</v>
      </c>
      <c r="C319" s="1"/>
    </row>
    <row r="320" spans="1:3" x14ac:dyDescent="0.25">
      <c r="A320" s="1">
        <v>46637</v>
      </c>
      <c r="C320" s="1"/>
    </row>
    <row r="321" spans="1:3" x14ac:dyDescent="0.25">
      <c r="A321" s="1">
        <v>46672</v>
      </c>
      <c r="C321" s="1"/>
    </row>
    <row r="322" spans="1:3" x14ac:dyDescent="0.25">
      <c r="A322" s="1">
        <v>46693</v>
      </c>
      <c r="C322" s="1"/>
    </row>
    <row r="323" spans="1:3" x14ac:dyDescent="0.25">
      <c r="A323" s="1">
        <v>46706</v>
      </c>
      <c r="C323" s="1"/>
    </row>
    <row r="324" spans="1:3" x14ac:dyDescent="0.25">
      <c r="A324" s="1">
        <v>46746</v>
      </c>
      <c r="C324" s="1"/>
    </row>
    <row r="325" spans="1:3" x14ac:dyDescent="0.25">
      <c r="A325" s="1">
        <v>46753</v>
      </c>
      <c r="C325" s="1"/>
    </row>
    <row r="326" spans="1:3" x14ac:dyDescent="0.25">
      <c r="A326" s="1">
        <v>46811</v>
      </c>
      <c r="C326" s="1"/>
    </row>
    <row r="327" spans="1:3" x14ac:dyDescent="0.25">
      <c r="A327" s="1">
        <v>46812</v>
      </c>
      <c r="C327" s="1"/>
    </row>
    <row r="328" spans="1:3" x14ac:dyDescent="0.25">
      <c r="A328" s="1">
        <v>46857</v>
      </c>
      <c r="C328" s="1"/>
    </row>
    <row r="329" spans="1:3" x14ac:dyDescent="0.25">
      <c r="A329" s="1">
        <v>46864</v>
      </c>
      <c r="C329" s="1"/>
    </row>
    <row r="330" spans="1:3" x14ac:dyDescent="0.25">
      <c r="A330" s="1">
        <v>46874</v>
      </c>
      <c r="C330" s="1"/>
    </row>
    <row r="331" spans="1:3" x14ac:dyDescent="0.25">
      <c r="A331" s="1">
        <v>46919</v>
      </c>
      <c r="C331" s="1"/>
    </row>
    <row r="332" spans="1:3" x14ac:dyDescent="0.25">
      <c r="A332" s="1">
        <v>47003</v>
      </c>
      <c r="C332" s="1"/>
    </row>
    <row r="333" spans="1:3" x14ac:dyDescent="0.25">
      <c r="A333" s="1">
        <v>47038</v>
      </c>
      <c r="C333" s="1"/>
    </row>
    <row r="334" spans="1:3" x14ac:dyDescent="0.25">
      <c r="A334" s="1">
        <v>47059</v>
      </c>
      <c r="C334" s="1"/>
    </row>
    <row r="335" spans="1:3" x14ac:dyDescent="0.25">
      <c r="A335" s="1">
        <v>47072</v>
      </c>
      <c r="C335" s="1"/>
    </row>
    <row r="336" spans="1:3" x14ac:dyDescent="0.25">
      <c r="A336" s="1">
        <v>47112</v>
      </c>
      <c r="C336" s="1"/>
    </row>
    <row r="337" spans="1:3" x14ac:dyDescent="0.25">
      <c r="A337" s="1">
        <v>47119</v>
      </c>
      <c r="C337" s="1"/>
    </row>
    <row r="338" spans="1:3" x14ac:dyDescent="0.25">
      <c r="A338" s="1">
        <v>47161</v>
      </c>
      <c r="C338" s="1"/>
    </row>
    <row r="339" spans="1:3" x14ac:dyDescent="0.25">
      <c r="A339" s="1">
        <v>47162</v>
      </c>
      <c r="C339" s="1"/>
    </row>
    <row r="340" spans="1:3" x14ac:dyDescent="0.25">
      <c r="A340" s="1">
        <v>47207</v>
      </c>
      <c r="C340" s="1"/>
    </row>
    <row r="341" spans="1:3" x14ac:dyDescent="0.25">
      <c r="A341" s="1">
        <v>47229</v>
      </c>
      <c r="C341" s="1"/>
    </row>
    <row r="342" spans="1:3" x14ac:dyDescent="0.25">
      <c r="A342" s="1">
        <v>47239</v>
      </c>
      <c r="C342" s="1"/>
    </row>
    <row r="343" spans="1:3" x14ac:dyDescent="0.25">
      <c r="A343" s="1">
        <v>47269</v>
      </c>
      <c r="C343" s="1"/>
    </row>
    <row r="344" spans="1:3" x14ac:dyDescent="0.25">
      <c r="A344" s="1">
        <v>47368</v>
      </c>
      <c r="C344" s="1"/>
    </row>
    <row r="345" spans="1:3" x14ac:dyDescent="0.25">
      <c r="A345" s="1">
        <v>47403</v>
      </c>
      <c r="C345" s="1"/>
    </row>
    <row r="346" spans="1:3" x14ac:dyDescent="0.25">
      <c r="A346" s="1">
        <v>47424</v>
      </c>
      <c r="C346" s="1"/>
    </row>
    <row r="347" spans="1:3" x14ac:dyDescent="0.25">
      <c r="A347" s="1">
        <v>47437</v>
      </c>
      <c r="C347" s="1"/>
    </row>
    <row r="348" spans="1:3" x14ac:dyDescent="0.25">
      <c r="A348" s="1">
        <v>47477</v>
      </c>
      <c r="C348" s="1"/>
    </row>
    <row r="349" spans="1:3" x14ac:dyDescent="0.25">
      <c r="A349" s="1">
        <v>47484</v>
      </c>
      <c r="C349" s="1"/>
    </row>
    <row r="350" spans="1:3" x14ac:dyDescent="0.25">
      <c r="A350" s="1">
        <v>47546</v>
      </c>
      <c r="C350" s="1"/>
    </row>
    <row r="351" spans="1:3" x14ac:dyDescent="0.25">
      <c r="A351" s="1">
        <v>47547</v>
      </c>
      <c r="C351" s="1"/>
    </row>
    <row r="352" spans="1:3" x14ac:dyDescent="0.25">
      <c r="A352" s="1">
        <v>47592</v>
      </c>
      <c r="C352" s="1"/>
    </row>
    <row r="353" spans="1:3" x14ac:dyDescent="0.25">
      <c r="A353" s="1">
        <v>47594</v>
      </c>
      <c r="C353" s="1"/>
    </row>
    <row r="354" spans="1:3" x14ac:dyDescent="0.25">
      <c r="A354" s="1">
        <v>47604</v>
      </c>
      <c r="C354" s="1"/>
    </row>
    <row r="355" spans="1:3" x14ac:dyDescent="0.25">
      <c r="A355" s="1">
        <v>47654</v>
      </c>
      <c r="C355" s="1"/>
    </row>
    <row r="356" spans="1:3" x14ac:dyDescent="0.25">
      <c r="A356" s="1">
        <v>47733</v>
      </c>
      <c r="C356" s="1"/>
    </row>
    <row r="357" spans="1:3" x14ac:dyDescent="0.25">
      <c r="A357" s="1">
        <v>47768</v>
      </c>
      <c r="C357" s="1"/>
    </row>
    <row r="358" spans="1:3" x14ac:dyDescent="0.25">
      <c r="A358" s="1">
        <v>47789</v>
      </c>
      <c r="C358" s="1"/>
    </row>
    <row r="359" spans="1:3" x14ac:dyDescent="0.25">
      <c r="A359" s="1">
        <v>47802</v>
      </c>
      <c r="C359" s="1"/>
    </row>
    <row r="360" spans="1:3" x14ac:dyDescent="0.25">
      <c r="A360" s="1">
        <v>47842</v>
      </c>
      <c r="C360" s="1"/>
    </row>
    <row r="361" spans="1:3" x14ac:dyDescent="0.25">
      <c r="A361" s="1">
        <v>47849</v>
      </c>
      <c r="C361" s="1"/>
    </row>
    <row r="362" spans="1:3" x14ac:dyDescent="0.25">
      <c r="A362" s="1">
        <v>47903</v>
      </c>
      <c r="C362" s="1"/>
    </row>
    <row r="363" spans="1:3" x14ac:dyDescent="0.25">
      <c r="A363" s="1">
        <v>47904</v>
      </c>
      <c r="C363" s="1"/>
    </row>
    <row r="364" spans="1:3" x14ac:dyDescent="0.25">
      <c r="A364" s="1">
        <v>47949</v>
      </c>
      <c r="C364" s="1"/>
    </row>
    <row r="365" spans="1:3" x14ac:dyDescent="0.25">
      <c r="A365" s="1">
        <v>47959</v>
      </c>
      <c r="C365" s="1"/>
    </row>
    <row r="366" spans="1:3" x14ac:dyDescent="0.25">
      <c r="A366" s="1">
        <v>47969</v>
      </c>
      <c r="C366" s="1"/>
    </row>
    <row r="367" spans="1:3" x14ac:dyDescent="0.25">
      <c r="A367" s="1">
        <v>48011</v>
      </c>
      <c r="C367" s="1"/>
    </row>
    <row r="368" spans="1:3" x14ac:dyDescent="0.25">
      <c r="A368" s="1">
        <v>48098</v>
      </c>
      <c r="C368" s="1"/>
    </row>
    <row r="369" spans="1:3" x14ac:dyDescent="0.25">
      <c r="A369" s="1">
        <v>48133</v>
      </c>
      <c r="C369" s="1"/>
    </row>
    <row r="370" spans="1:3" x14ac:dyDescent="0.25">
      <c r="A370" s="1">
        <v>48154</v>
      </c>
      <c r="C370" s="1"/>
    </row>
    <row r="371" spans="1:3" x14ac:dyDescent="0.25">
      <c r="A371" s="1">
        <v>48167</v>
      </c>
      <c r="C371" s="1"/>
    </row>
    <row r="372" spans="1:3" x14ac:dyDescent="0.25">
      <c r="A372" s="1">
        <v>48207</v>
      </c>
      <c r="C372" s="1"/>
    </row>
    <row r="373" spans="1:3" x14ac:dyDescent="0.25">
      <c r="A373" s="1">
        <v>48214</v>
      </c>
      <c r="C373" s="1"/>
    </row>
    <row r="374" spans="1:3" x14ac:dyDescent="0.25">
      <c r="A374" s="1">
        <v>48253</v>
      </c>
      <c r="C374" s="1"/>
    </row>
    <row r="375" spans="1:3" x14ac:dyDescent="0.25">
      <c r="A375" s="1">
        <v>48254</v>
      </c>
      <c r="C375" s="1"/>
    </row>
    <row r="376" spans="1:3" x14ac:dyDescent="0.25">
      <c r="A376" s="1">
        <v>48299</v>
      </c>
      <c r="C376" s="1"/>
    </row>
    <row r="377" spans="1:3" x14ac:dyDescent="0.25">
      <c r="A377" s="1">
        <v>48325</v>
      </c>
      <c r="C377" s="1"/>
    </row>
    <row r="378" spans="1:3" x14ac:dyDescent="0.25">
      <c r="A378" s="1">
        <v>48335</v>
      </c>
      <c r="C378" s="1"/>
    </row>
    <row r="379" spans="1:3" x14ac:dyDescent="0.25">
      <c r="A379" s="1">
        <v>48361</v>
      </c>
      <c r="C379" s="1"/>
    </row>
    <row r="380" spans="1:3" x14ac:dyDescent="0.25">
      <c r="A380" s="1">
        <v>48464</v>
      </c>
      <c r="C380" s="1"/>
    </row>
    <row r="381" spans="1:3" x14ac:dyDescent="0.25">
      <c r="A381" s="1">
        <v>48499</v>
      </c>
      <c r="C381" s="1"/>
    </row>
    <row r="382" spans="1:3" x14ac:dyDescent="0.25">
      <c r="A382" s="1">
        <v>48520</v>
      </c>
      <c r="C382" s="1"/>
    </row>
    <row r="383" spans="1:3" x14ac:dyDescent="0.25">
      <c r="A383" s="1">
        <v>48533</v>
      </c>
      <c r="C383" s="1"/>
    </row>
    <row r="384" spans="1:3" x14ac:dyDescent="0.25">
      <c r="A384" s="1">
        <v>48573</v>
      </c>
      <c r="C384" s="1"/>
    </row>
    <row r="385" spans="1:3" x14ac:dyDescent="0.25">
      <c r="A385" s="1">
        <v>48580</v>
      </c>
      <c r="C385" s="1"/>
    </row>
    <row r="386" spans="1:3" x14ac:dyDescent="0.25">
      <c r="A386" s="1">
        <v>48638</v>
      </c>
      <c r="C386" s="1"/>
    </row>
    <row r="387" spans="1:3" x14ac:dyDescent="0.25">
      <c r="A387" s="1">
        <v>48639</v>
      </c>
      <c r="C387" s="1"/>
    </row>
    <row r="388" spans="1:3" x14ac:dyDescent="0.25">
      <c r="A388" s="1">
        <v>48684</v>
      </c>
      <c r="C388" s="1"/>
    </row>
    <row r="389" spans="1:3" x14ac:dyDescent="0.25">
      <c r="A389" s="1">
        <v>48690</v>
      </c>
      <c r="C389" s="1"/>
    </row>
    <row r="390" spans="1:3" x14ac:dyDescent="0.25">
      <c r="A390" s="1">
        <v>48700</v>
      </c>
      <c r="C390" s="1"/>
    </row>
    <row r="391" spans="1:3" x14ac:dyDescent="0.25">
      <c r="A391" s="1">
        <v>48746</v>
      </c>
      <c r="C391" s="1"/>
    </row>
    <row r="392" spans="1:3" x14ac:dyDescent="0.25">
      <c r="A392" s="1">
        <v>48829</v>
      </c>
      <c r="C392" s="1"/>
    </row>
    <row r="393" spans="1:3" x14ac:dyDescent="0.25">
      <c r="A393" s="1">
        <v>48864</v>
      </c>
      <c r="C393" s="1"/>
    </row>
    <row r="394" spans="1:3" x14ac:dyDescent="0.25">
      <c r="A394" s="1">
        <v>48885</v>
      </c>
      <c r="C394" s="1"/>
    </row>
    <row r="395" spans="1:3" x14ac:dyDescent="0.25">
      <c r="A395" s="1">
        <v>48898</v>
      </c>
      <c r="C395" s="1"/>
    </row>
    <row r="396" spans="1:3" x14ac:dyDescent="0.25">
      <c r="A396" s="1">
        <v>48938</v>
      </c>
      <c r="C396" s="1"/>
    </row>
    <row r="397" spans="1:3" x14ac:dyDescent="0.25">
      <c r="A397" s="1">
        <v>48945</v>
      </c>
      <c r="C397" s="1"/>
    </row>
    <row r="398" spans="1:3" x14ac:dyDescent="0.25">
      <c r="A398" s="1">
        <v>48995</v>
      </c>
      <c r="C398" s="1"/>
    </row>
    <row r="399" spans="1:3" x14ac:dyDescent="0.25">
      <c r="A399" s="1">
        <v>48996</v>
      </c>
      <c r="C399" s="1"/>
    </row>
    <row r="400" spans="1:3" x14ac:dyDescent="0.25">
      <c r="A400" s="1">
        <v>49041</v>
      </c>
      <c r="C400" s="1"/>
    </row>
    <row r="401" spans="1:3" x14ac:dyDescent="0.25">
      <c r="A401" s="1">
        <v>49055</v>
      </c>
      <c r="C401" s="1"/>
    </row>
    <row r="402" spans="1:3" x14ac:dyDescent="0.25">
      <c r="A402" s="1">
        <v>49065</v>
      </c>
      <c r="C402" s="1"/>
    </row>
    <row r="403" spans="1:3" x14ac:dyDescent="0.25">
      <c r="A403" s="1">
        <v>49103</v>
      </c>
      <c r="C403" s="1"/>
    </row>
    <row r="404" spans="1:3" x14ac:dyDescent="0.25">
      <c r="A404" s="1">
        <v>49194</v>
      </c>
      <c r="C404" s="1"/>
    </row>
    <row r="405" spans="1:3" x14ac:dyDescent="0.25">
      <c r="A405" s="1">
        <v>49229</v>
      </c>
      <c r="C405" s="1"/>
    </row>
    <row r="406" spans="1:3" x14ac:dyDescent="0.25">
      <c r="A406" s="1">
        <v>49250</v>
      </c>
      <c r="C406" s="1"/>
    </row>
    <row r="407" spans="1:3" x14ac:dyDescent="0.25">
      <c r="A407" s="1">
        <v>49263</v>
      </c>
      <c r="C407" s="1"/>
    </row>
    <row r="408" spans="1:3" x14ac:dyDescent="0.25">
      <c r="A408" s="1">
        <v>49303</v>
      </c>
      <c r="C408" s="1"/>
    </row>
    <row r="409" spans="1:3" x14ac:dyDescent="0.25">
      <c r="A409" s="1">
        <v>49310</v>
      </c>
      <c r="C409" s="1"/>
    </row>
    <row r="410" spans="1:3" x14ac:dyDescent="0.25">
      <c r="A410" s="1">
        <v>49345</v>
      </c>
      <c r="C410" s="1"/>
    </row>
    <row r="411" spans="1:3" x14ac:dyDescent="0.25">
      <c r="A411" s="1">
        <v>49346</v>
      </c>
      <c r="C411" s="1"/>
    </row>
    <row r="412" spans="1:3" x14ac:dyDescent="0.25">
      <c r="A412" s="1">
        <v>49391</v>
      </c>
      <c r="C412" s="1"/>
    </row>
    <row r="413" spans="1:3" x14ac:dyDescent="0.25">
      <c r="A413" s="1">
        <v>49420</v>
      </c>
      <c r="C413" s="1"/>
    </row>
    <row r="414" spans="1:3" x14ac:dyDescent="0.25">
      <c r="A414" s="1">
        <v>49430</v>
      </c>
      <c r="C414" s="1"/>
    </row>
    <row r="415" spans="1:3" x14ac:dyDescent="0.25">
      <c r="A415" s="1">
        <v>49453</v>
      </c>
      <c r="C415" s="1"/>
    </row>
    <row r="416" spans="1:3" x14ac:dyDescent="0.25">
      <c r="A416" s="1">
        <v>49559</v>
      </c>
      <c r="C416" s="1"/>
    </row>
    <row r="417" spans="1:3" x14ac:dyDescent="0.25">
      <c r="A417" s="1">
        <v>49594</v>
      </c>
      <c r="C417" s="1"/>
    </row>
    <row r="418" spans="1:3" x14ac:dyDescent="0.25">
      <c r="A418" s="1">
        <v>49615</v>
      </c>
      <c r="C418" s="1"/>
    </row>
    <row r="419" spans="1:3" x14ac:dyDescent="0.25">
      <c r="A419" s="1">
        <v>49628</v>
      </c>
      <c r="C419" s="1"/>
    </row>
    <row r="420" spans="1:3" x14ac:dyDescent="0.25">
      <c r="A420" s="1">
        <v>49668</v>
      </c>
      <c r="C420" s="1"/>
    </row>
    <row r="421" spans="1:3" x14ac:dyDescent="0.25">
      <c r="A421" s="1">
        <v>49675</v>
      </c>
      <c r="C421" s="1"/>
    </row>
    <row r="422" spans="1:3" x14ac:dyDescent="0.25">
      <c r="A422" s="1">
        <v>49730</v>
      </c>
      <c r="C422" s="1"/>
    </row>
    <row r="423" spans="1:3" x14ac:dyDescent="0.25">
      <c r="A423" s="1">
        <v>49731</v>
      </c>
      <c r="C423" s="1"/>
    </row>
    <row r="424" spans="1:3" x14ac:dyDescent="0.25">
      <c r="A424" s="1">
        <v>49776</v>
      </c>
      <c r="C424" s="1"/>
    </row>
    <row r="425" spans="1:3" x14ac:dyDescent="0.25">
      <c r="A425" s="1">
        <v>49786</v>
      </c>
      <c r="C425" s="1"/>
    </row>
    <row r="426" spans="1:3" x14ac:dyDescent="0.25">
      <c r="A426" s="1">
        <v>49796</v>
      </c>
      <c r="C426" s="1"/>
    </row>
    <row r="427" spans="1:3" x14ac:dyDescent="0.25">
      <c r="A427" s="1">
        <v>49838</v>
      </c>
      <c r="C427" s="1"/>
    </row>
    <row r="428" spans="1:3" x14ac:dyDescent="0.25">
      <c r="A428" s="1">
        <v>49925</v>
      </c>
      <c r="C428" s="1"/>
    </row>
    <row r="429" spans="1:3" x14ac:dyDescent="0.25">
      <c r="A429" s="1">
        <v>49960</v>
      </c>
      <c r="C429" s="1"/>
    </row>
    <row r="430" spans="1:3" x14ac:dyDescent="0.25">
      <c r="A430" s="1">
        <v>49981</v>
      </c>
      <c r="C430" s="1"/>
    </row>
    <row r="431" spans="1:3" x14ac:dyDescent="0.25">
      <c r="A431" s="1">
        <v>49994</v>
      </c>
      <c r="C431" s="1"/>
    </row>
    <row r="432" spans="1:3" x14ac:dyDescent="0.25">
      <c r="A432" s="1">
        <v>50034</v>
      </c>
      <c r="C432" s="1"/>
    </row>
    <row r="433" spans="1:3" x14ac:dyDescent="0.25">
      <c r="A433" s="1">
        <v>50041</v>
      </c>
      <c r="C433" s="1"/>
    </row>
    <row r="434" spans="1:3" x14ac:dyDescent="0.25">
      <c r="A434" s="1">
        <v>50087</v>
      </c>
      <c r="C434" s="1"/>
    </row>
    <row r="435" spans="1:3" x14ac:dyDescent="0.25">
      <c r="A435" s="1">
        <v>50088</v>
      </c>
      <c r="C435" s="1"/>
    </row>
    <row r="436" spans="1:3" x14ac:dyDescent="0.25">
      <c r="A436" s="1">
        <v>50133</v>
      </c>
      <c r="C436" s="1"/>
    </row>
    <row r="437" spans="1:3" x14ac:dyDescent="0.25">
      <c r="A437" s="1">
        <v>50151</v>
      </c>
      <c r="C437" s="1"/>
    </row>
    <row r="438" spans="1:3" x14ac:dyDescent="0.25">
      <c r="A438" s="1">
        <v>50161</v>
      </c>
      <c r="C438" s="1"/>
    </row>
    <row r="439" spans="1:3" x14ac:dyDescent="0.25">
      <c r="A439" s="1">
        <v>50195</v>
      </c>
      <c r="C439" s="1"/>
    </row>
    <row r="440" spans="1:3" x14ac:dyDescent="0.25">
      <c r="A440" s="1">
        <v>50290</v>
      </c>
      <c r="C440" s="1"/>
    </row>
    <row r="441" spans="1:3" x14ac:dyDescent="0.25">
      <c r="A441" s="1">
        <v>50325</v>
      </c>
      <c r="C441" s="1"/>
    </row>
    <row r="442" spans="1:3" x14ac:dyDescent="0.25">
      <c r="A442" s="1">
        <v>50346</v>
      </c>
      <c r="C442" s="1"/>
    </row>
    <row r="443" spans="1:3" x14ac:dyDescent="0.25">
      <c r="A443" s="1">
        <v>50359</v>
      </c>
      <c r="C443" s="1"/>
    </row>
    <row r="444" spans="1:3" x14ac:dyDescent="0.25">
      <c r="A444" s="1">
        <v>50399</v>
      </c>
      <c r="C444" s="1"/>
    </row>
    <row r="445" spans="1:3" x14ac:dyDescent="0.25">
      <c r="A445" s="1">
        <v>50406</v>
      </c>
      <c r="C445" s="1"/>
    </row>
    <row r="446" spans="1:3" x14ac:dyDescent="0.25">
      <c r="A446" s="1">
        <v>50472</v>
      </c>
      <c r="C446" s="1"/>
    </row>
    <row r="447" spans="1:3" x14ac:dyDescent="0.25">
      <c r="A447" s="1">
        <v>50473</v>
      </c>
      <c r="C447" s="1"/>
    </row>
    <row r="448" spans="1:3" x14ac:dyDescent="0.25">
      <c r="A448" s="1">
        <v>50516</v>
      </c>
      <c r="C448" s="1"/>
    </row>
    <row r="449" spans="1:3" x14ac:dyDescent="0.25">
      <c r="A449" s="1">
        <v>50518</v>
      </c>
      <c r="C449" s="1"/>
    </row>
    <row r="450" spans="1:3" x14ac:dyDescent="0.25">
      <c r="A450" s="1">
        <v>50526</v>
      </c>
      <c r="C450" s="1"/>
    </row>
    <row r="451" spans="1:3" x14ac:dyDescent="0.25">
      <c r="A451" s="1">
        <v>50580</v>
      </c>
      <c r="C451" s="1"/>
    </row>
    <row r="452" spans="1:3" x14ac:dyDescent="0.25">
      <c r="A452" s="1">
        <v>50655</v>
      </c>
      <c r="C452" s="1"/>
    </row>
    <row r="453" spans="1:3" x14ac:dyDescent="0.25">
      <c r="A453" s="1">
        <v>50690</v>
      </c>
      <c r="C453" s="1"/>
    </row>
    <row r="454" spans="1:3" x14ac:dyDescent="0.25">
      <c r="A454" s="1">
        <v>50711</v>
      </c>
      <c r="C454" s="1"/>
    </row>
    <row r="455" spans="1:3" x14ac:dyDescent="0.25">
      <c r="A455" s="1">
        <v>50724</v>
      </c>
      <c r="C455" s="1"/>
    </row>
    <row r="456" spans="1:3" x14ac:dyDescent="0.25">
      <c r="A456" s="1">
        <v>50764</v>
      </c>
      <c r="C456" s="1"/>
    </row>
    <row r="457" spans="1:3" x14ac:dyDescent="0.25">
      <c r="A457" s="1">
        <v>50771</v>
      </c>
      <c r="C457" s="1"/>
    </row>
    <row r="458" spans="1:3" x14ac:dyDescent="0.25">
      <c r="A458" s="1">
        <v>50822</v>
      </c>
      <c r="C458" s="1"/>
    </row>
    <row r="459" spans="1:3" x14ac:dyDescent="0.25">
      <c r="A459" s="1">
        <v>50823</v>
      </c>
      <c r="C459" s="1"/>
    </row>
    <row r="460" spans="1:3" x14ac:dyDescent="0.25">
      <c r="A460" s="1">
        <v>50868</v>
      </c>
      <c r="C460" s="1"/>
    </row>
    <row r="461" spans="1:3" x14ac:dyDescent="0.25">
      <c r="A461" s="1">
        <v>50881</v>
      </c>
      <c r="C461" s="1"/>
    </row>
    <row r="462" spans="1:3" x14ac:dyDescent="0.25">
      <c r="A462" s="1">
        <v>50891</v>
      </c>
      <c r="C462" s="1"/>
    </row>
    <row r="463" spans="1:3" x14ac:dyDescent="0.25">
      <c r="A463" s="1">
        <v>50930</v>
      </c>
      <c r="C463" s="1"/>
    </row>
    <row r="464" spans="1:3" x14ac:dyDescent="0.25">
      <c r="A464" s="1">
        <v>51020</v>
      </c>
      <c r="C464" s="1"/>
    </row>
    <row r="465" spans="1:3" x14ac:dyDescent="0.25">
      <c r="A465" s="1">
        <v>51055</v>
      </c>
      <c r="C465" s="1"/>
    </row>
    <row r="466" spans="1:3" x14ac:dyDescent="0.25">
      <c r="A466" s="1">
        <v>51076</v>
      </c>
      <c r="C466" s="1"/>
    </row>
    <row r="467" spans="1:3" x14ac:dyDescent="0.25">
      <c r="A467" s="1">
        <v>51089</v>
      </c>
      <c r="C467" s="1"/>
    </row>
    <row r="468" spans="1:3" x14ac:dyDescent="0.25">
      <c r="A468" s="1">
        <v>51129</v>
      </c>
      <c r="C468" s="1"/>
    </row>
    <row r="469" spans="1:3" x14ac:dyDescent="0.25">
      <c r="A469" s="1">
        <v>51136</v>
      </c>
      <c r="C469" s="1"/>
    </row>
    <row r="470" spans="1:3" x14ac:dyDescent="0.25">
      <c r="A470" s="1">
        <v>51179</v>
      </c>
      <c r="C470" s="1"/>
    </row>
    <row r="471" spans="1:3" x14ac:dyDescent="0.25">
      <c r="A471" s="1">
        <v>51180</v>
      </c>
      <c r="C471" s="1"/>
    </row>
    <row r="472" spans="1:3" x14ac:dyDescent="0.25">
      <c r="A472" s="1">
        <v>51225</v>
      </c>
      <c r="C472" s="1"/>
    </row>
    <row r="473" spans="1:3" x14ac:dyDescent="0.25">
      <c r="A473" s="1">
        <v>51247</v>
      </c>
      <c r="C473" s="1"/>
    </row>
    <row r="474" spans="1:3" x14ac:dyDescent="0.25">
      <c r="A474" s="1">
        <v>51257</v>
      </c>
      <c r="C474" s="1"/>
    </row>
    <row r="475" spans="1:3" x14ac:dyDescent="0.25">
      <c r="A475" s="1">
        <v>51287</v>
      </c>
      <c r="C475" s="1"/>
    </row>
    <row r="476" spans="1:3" x14ac:dyDescent="0.25">
      <c r="A476" s="1">
        <v>51386</v>
      </c>
      <c r="C476" s="1"/>
    </row>
    <row r="477" spans="1:3" x14ac:dyDescent="0.25">
      <c r="A477" s="1">
        <v>51421</v>
      </c>
      <c r="C477" s="1"/>
    </row>
    <row r="478" spans="1:3" x14ac:dyDescent="0.25">
      <c r="A478" s="1">
        <v>51442</v>
      </c>
      <c r="C478" s="1"/>
    </row>
    <row r="479" spans="1:3" x14ac:dyDescent="0.25">
      <c r="A479" s="1">
        <v>51455</v>
      </c>
      <c r="C479" s="1"/>
    </row>
    <row r="480" spans="1:3" x14ac:dyDescent="0.25">
      <c r="A480" s="1">
        <v>51495</v>
      </c>
      <c r="C480" s="1"/>
    </row>
    <row r="481" spans="1:3" x14ac:dyDescent="0.25">
      <c r="A481" s="1">
        <v>51502</v>
      </c>
      <c r="C481" s="1"/>
    </row>
    <row r="482" spans="1:3" x14ac:dyDescent="0.25">
      <c r="A482" s="1">
        <v>51564</v>
      </c>
      <c r="C482" s="1"/>
    </row>
    <row r="483" spans="1:3" x14ac:dyDescent="0.25">
      <c r="A483" s="1">
        <v>51565</v>
      </c>
      <c r="C483" s="1"/>
    </row>
    <row r="484" spans="1:3" x14ac:dyDescent="0.25">
      <c r="A484" s="1">
        <v>51610</v>
      </c>
      <c r="C484" s="1"/>
    </row>
    <row r="485" spans="1:3" x14ac:dyDescent="0.25">
      <c r="A485" s="1">
        <v>51612</v>
      </c>
      <c r="C485" s="1"/>
    </row>
    <row r="486" spans="1:3" x14ac:dyDescent="0.25">
      <c r="A486" s="1">
        <v>51622</v>
      </c>
      <c r="C486" s="1"/>
    </row>
    <row r="487" spans="1:3" x14ac:dyDescent="0.25">
      <c r="A487" s="1">
        <v>51672</v>
      </c>
      <c r="C487" s="1"/>
    </row>
    <row r="488" spans="1:3" x14ac:dyDescent="0.25">
      <c r="A488" s="1">
        <v>51751</v>
      </c>
      <c r="C488" s="1"/>
    </row>
    <row r="489" spans="1:3" x14ac:dyDescent="0.25">
      <c r="A489" s="1">
        <v>51786</v>
      </c>
      <c r="C489" s="1"/>
    </row>
    <row r="490" spans="1:3" x14ac:dyDescent="0.25">
      <c r="A490" s="1">
        <v>51807</v>
      </c>
      <c r="C490" s="1"/>
    </row>
    <row r="491" spans="1:3" x14ac:dyDescent="0.25">
      <c r="A491" s="1">
        <v>51820</v>
      </c>
      <c r="C491" s="1"/>
    </row>
    <row r="492" spans="1:3" x14ac:dyDescent="0.25">
      <c r="A492" s="1">
        <v>51860</v>
      </c>
      <c r="C492" s="1"/>
    </row>
    <row r="493" spans="1:3" x14ac:dyDescent="0.25">
      <c r="A493" s="1">
        <v>51867</v>
      </c>
      <c r="C493" s="1"/>
    </row>
    <row r="494" spans="1:3" x14ac:dyDescent="0.25">
      <c r="A494" s="1">
        <v>51914</v>
      </c>
      <c r="C494" s="1"/>
    </row>
    <row r="495" spans="1:3" x14ac:dyDescent="0.25">
      <c r="A495" s="1">
        <v>51915</v>
      </c>
      <c r="C495" s="1"/>
    </row>
    <row r="496" spans="1:3" x14ac:dyDescent="0.25">
      <c r="A496" s="1">
        <v>51960</v>
      </c>
      <c r="C496" s="1"/>
    </row>
    <row r="497" spans="1:3" x14ac:dyDescent="0.25">
      <c r="A497" s="1">
        <v>51977</v>
      </c>
      <c r="C497" s="1"/>
    </row>
    <row r="498" spans="1:3" x14ac:dyDescent="0.25">
      <c r="A498" s="1">
        <v>51987</v>
      </c>
      <c r="C498" s="1"/>
    </row>
    <row r="499" spans="1:3" x14ac:dyDescent="0.25">
      <c r="A499" s="1">
        <v>52022</v>
      </c>
      <c r="C499" s="1"/>
    </row>
    <row r="500" spans="1:3" x14ac:dyDescent="0.25">
      <c r="A500" s="1">
        <v>52116</v>
      </c>
      <c r="C500" s="1"/>
    </row>
    <row r="501" spans="1:3" x14ac:dyDescent="0.25">
      <c r="A501" s="1">
        <v>52151</v>
      </c>
      <c r="C501" s="1"/>
    </row>
    <row r="502" spans="1:3" x14ac:dyDescent="0.25">
      <c r="A502" s="1">
        <v>52172</v>
      </c>
      <c r="C502" s="1"/>
    </row>
    <row r="503" spans="1:3" x14ac:dyDescent="0.25">
      <c r="A503" s="1">
        <v>52185</v>
      </c>
      <c r="C503" s="1"/>
    </row>
    <row r="504" spans="1:3" x14ac:dyDescent="0.25">
      <c r="A504" s="1">
        <v>52225</v>
      </c>
      <c r="C504" s="1"/>
    </row>
    <row r="505" spans="1:3" x14ac:dyDescent="0.25">
      <c r="A505" s="1">
        <v>52232</v>
      </c>
      <c r="C505" s="1"/>
    </row>
    <row r="506" spans="1:3" x14ac:dyDescent="0.25">
      <c r="A506" s="1">
        <v>52271</v>
      </c>
      <c r="C506" s="1"/>
    </row>
    <row r="507" spans="1:3" x14ac:dyDescent="0.25">
      <c r="A507" s="1">
        <v>52272</v>
      </c>
      <c r="C507" s="1"/>
    </row>
    <row r="508" spans="1:3" x14ac:dyDescent="0.25">
      <c r="A508" s="1">
        <v>52317</v>
      </c>
      <c r="C508" s="1"/>
    </row>
    <row r="509" spans="1:3" x14ac:dyDescent="0.25">
      <c r="A509" s="1">
        <v>52342</v>
      </c>
      <c r="C509" s="1"/>
    </row>
    <row r="510" spans="1:3" x14ac:dyDescent="0.25">
      <c r="A510" s="1">
        <v>52352</v>
      </c>
      <c r="C510" s="1"/>
    </row>
    <row r="511" spans="1:3" x14ac:dyDescent="0.25">
      <c r="A511" s="1">
        <v>52379</v>
      </c>
      <c r="C511" s="1"/>
    </row>
    <row r="512" spans="1:3" x14ac:dyDescent="0.25">
      <c r="A512" s="1">
        <v>52481</v>
      </c>
      <c r="C512" s="1"/>
    </row>
    <row r="513" spans="1:3" x14ac:dyDescent="0.25">
      <c r="A513" s="1">
        <v>52516</v>
      </c>
      <c r="C513" s="1"/>
    </row>
    <row r="514" spans="1:3" x14ac:dyDescent="0.25">
      <c r="A514" s="1">
        <v>52537</v>
      </c>
      <c r="C514" s="1"/>
    </row>
    <row r="515" spans="1:3" x14ac:dyDescent="0.25">
      <c r="A515" s="1">
        <v>52550</v>
      </c>
      <c r="C515" s="1"/>
    </row>
    <row r="516" spans="1:3" x14ac:dyDescent="0.25">
      <c r="A516" s="1">
        <v>52590</v>
      </c>
      <c r="C516" s="1"/>
    </row>
    <row r="517" spans="1:3" x14ac:dyDescent="0.25">
      <c r="A517" s="1">
        <v>52597</v>
      </c>
      <c r="C517" s="1"/>
    </row>
    <row r="518" spans="1:3" x14ac:dyDescent="0.25">
      <c r="A518" s="1">
        <v>52656</v>
      </c>
      <c r="C518" s="1"/>
    </row>
    <row r="519" spans="1:3" x14ac:dyDescent="0.25">
      <c r="A519" s="1">
        <v>52657</v>
      </c>
      <c r="C519" s="1"/>
    </row>
    <row r="520" spans="1:3" x14ac:dyDescent="0.25">
      <c r="A520" s="1">
        <v>52702</v>
      </c>
      <c r="C520" s="1"/>
    </row>
    <row r="521" spans="1:3" x14ac:dyDescent="0.25">
      <c r="A521" s="1">
        <v>52708</v>
      </c>
      <c r="C521" s="1"/>
    </row>
    <row r="522" spans="1:3" x14ac:dyDescent="0.25">
      <c r="A522" s="1">
        <v>52718</v>
      </c>
      <c r="C522" s="1"/>
    </row>
    <row r="523" spans="1:3" x14ac:dyDescent="0.25">
      <c r="A523" s="1">
        <v>52764</v>
      </c>
      <c r="C523" s="1"/>
    </row>
    <row r="524" spans="1:3" x14ac:dyDescent="0.25">
      <c r="A524" s="1">
        <v>52847</v>
      </c>
      <c r="C524" s="1"/>
    </row>
    <row r="525" spans="1:3" x14ac:dyDescent="0.25">
      <c r="A525" s="1">
        <v>52882</v>
      </c>
      <c r="C525" s="1"/>
    </row>
    <row r="526" spans="1:3" x14ac:dyDescent="0.25">
      <c r="A526" s="1">
        <v>52903</v>
      </c>
      <c r="C526" s="1"/>
    </row>
    <row r="527" spans="1:3" x14ac:dyDescent="0.25">
      <c r="A527" s="1">
        <v>52916</v>
      </c>
      <c r="C527" s="1"/>
    </row>
    <row r="528" spans="1:3" x14ac:dyDescent="0.25">
      <c r="A528" s="1">
        <v>52956</v>
      </c>
      <c r="C528" s="1"/>
    </row>
    <row r="529" spans="1:3" x14ac:dyDescent="0.25">
      <c r="A529" s="1">
        <v>52963</v>
      </c>
      <c r="C529" s="1"/>
    </row>
    <row r="530" spans="1:3" x14ac:dyDescent="0.25">
      <c r="A530" s="1">
        <v>53013</v>
      </c>
      <c r="C530" s="1"/>
    </row>
    <row r="531" spans="1:3" x14ac:dyDescent="0.25">
      <c r="A531" s="1">
        <v>53014</v>
      </c>
      <c r="C531" s="1"/>
    </row>
    <row r="532" spans="1:3" x14ac:dyDescent="0.25">
      <c r="A532" s="1">
        <v>53059</v>
      </c>
      <c r="C532" s="1"/>
    </row>
    <row r="533" spans="1:3" x14ac:dyDescent="0.25">
      <c r="A533" s="1">
        <v>53073</v>
      </c>
      <c r="C533" s="1"/>
    </row>
    <row r="534" spans="1:3" x14ac:dyDescent="0.25">
      <c r="A534" s="1">
        <v>53083</v>
      </c>
      <c r="C534" s="1"/>
    </row>
    <row r="535" spans="1:3" x14ac:dyDescent="0.25">
      <c r="A535" s="1">
        <v>53121</v>
      </c>
      <c r="C535" s="1"/>
    </row>
    <row r="536" spans="1:3" x14ac:dyDescent="0.25">
      <c r="A536" s="1">
        <v>53212</v>
      </c>
      <c r="C536" s="1"/>
    </row>
    <row r="537" spans="1:3" x14ac:dyDescent="0.25">
      <c r="A537" s="1">
        <v>53247</v>
      </c>
      <c r="C537" s="1"/>
    </row>
    <row r="538" spans="1:3" x14ac:dyDescent="0.25">
      <c r="A538" s="1">
        <v>53268</v>
      </c>
      <c r="C538" s="1"/>
    </row>
    <row r="539" spans="1:3" x14ac:dyDescent="0.25">
      <c r="A539" s="1">
        <v>53281</v>
      </c>
      <c r="C539" s="1"/>
    </row>
    <row r="540" spans="1:3" x14ac:dyDescent="0.25">
      <c r="A540" s="1">
        <v>53321</v>
      </c>
      <c r="C540" s="1"/>
    </row>
    <row r="541" spans="1:3" x14ac:dyDescent="0.25">
      <c r="A541" s="1">
        <v>53328</v>
      </c>
      <c r="C541" s="1"/>
    </row>
    <row r="542" spans="1:3" x14ac:dyDescent="0.25">
      <c r="A542" s="1">
        <v>53363</v>
      </c>
      <c r="C542" s="1"/>
    </row>
    <row r="543" spans="1:3" x14ac:dyDescent="0.25">
      <c r="A543" s="1">
        <v>53364</v>
      </c>
      <c r="C543" s="1"/>
    </row>
    <row r="544" spans="1:3" x14ac:dyDescent="0.25">
      <c r="A544" s="1">
        <v>53409</v>
      </c>
      <c r="C544" s="1"/>
    </row>
    <row r="545" spans="1:3" x14ac:dyDescent="0.25">
      <c r="A545" s="1">
        <v>53438</v>
      </c>
      <c r="C545" s="1"/>
    </row>
    <row r="546" spans="1:3" x14ac:dyDescent="0.25">
      <c r="A546" s="1">
        <v>53448</v>
      </c>
      <c r="C546" s="1"/>
    </row>
    <row r="547" spans="1:3" x14ac:dyDescent="0.25">
      <c r="A547" s="1">
        <v>53471</v>
      </c>
      <c r="C547" s="1"/>
    </row>
    <row r="548" spans="1:3" x14ac:dyDescent="0.25">
      <c r="A548" s="1">
        <v>53577</v>
      </c>
      <c r="C548" s="1"/>
    </row>
    <row r="549" spans="1:3" x14ac:dyDescent="0.25">
      <c r="A549" s="1">
        <v>53612</v>
      </c>
      <c r="C549" s="1"/>
    </row>
    <row r="550" spans="1:3" x14ac:dyDescent="0.25">
      <c r="A550" s="1">
        <v>53633</v>
      </c>
      <c r="C550" s="1"/>
    </row>
    <row r="551" spans="1:3" x14ac:dyDescent="0.25">
      <c r="A551" s="1">
        <v>53646</v>
      </c>
      <c r="C551" s="1"/>
    </row>
    <row r="552" spans="1:3" x14ac:dyDescent="0.25">
      <c r="A552" s="1">
        <v>53686</v>
      </c>
      <c r="C552" s="1"/>
    </row>
    <row r="553" spans="1:3" x14ac:dyDescent="0.25">
      <c r="A553" s="1">
        <v>53693</v>
      </c>
      <c r="C553" s="1"/>
    </row>
    <row r="554" spans="1:3" x14ac:dyDescent="0.25">
      <c r="A554" s="1">
        <v>53748</v>
      </c>
      <c r="C554" s="1"/>
    </row>
    <row r="555" spans="1:3" x14ac:dyDescent="0.25">
      <c r="A555" s="1">
        <v>53749</v>
      </c>
      <c r="C555" s="1"/>
    </row>
    <row r="556" spans="1:3" x14ac:dyDescent="0.25">
      <c r="A556" s="1">
        <v>53794</v>
      </c>
      <c r="C556" s="1"/>
    </row>
    <row r="557" spans="1:3" x14ac:dyDescent="0.25">
      <c r="A557" s="1">
        <v>53803</v>
      </c>
      <c r="C557" s="1"/>
    </row>
    <row r="558" spans="1:3" x14ac:dyDescent="0.25">
      <c r="A558" s="1">
        <v>53813</v>
      </c>
      <c r="C558" s="1"/>
    </row>
    <row r="559" spans="1:3" x14ac:dyDescent="0.25">
      <c r="A559" s="1">
        <v>53856</v>
      </c>
      <c r="C559" s="1"/>
    </row>
    <row r="560" spans="1:3" x14ac:dyDescent="0.25">
      <c r="A560" s="1">
        <v>53942</v>
      </c>
      <c r="C560" s="1"/>
    </row>
    <row r="561" spans="1:3" x14ac:dyDescent="0.25">
      <c r="A561" s="1">
        <v>53977</v>
      </c>
      <c r="C561" s="1"/>
    </row>
    <row r="562" spans="1:3" x14ac:dyDescent="0.25">
      <c r="A562" s="1">
        <v>53998</v>
      </c>
      <c r="C562" s="1"/>
    </row>
    <row r="563" spans="1:3" x14ac:dyDescent="0.25">
      <c r="A563" s="1">
        <v>54011</v>
      </c>
      <c r="C563" s="1"/>
    </row>
    <row r="564" spans="1:3" x14ac:dyDescent="0.25">
      <c r="A564" s="1">
        <v>54051</v>
      </c>
      <c r="C564" s="1"/>
    </row>
    <row r="565" spans="1:3" x14ac:dyDescent="0.25">
      <c r="A565" s="1">
        <v>54058</v>
      </c>
      <c r="C565" s="1"/>
    </row>
    <row r="566" spans="1:3" x14ac:dyDescent="0.25">
      <c r="A566" s="1">
        <v>54105</v>
      </c>
      <c r="C566" s="1"/>
    </row>
    <row r="567" spans="1:3" x14ac:dyDescent="0.25">
      <c r="A567" s="1">
        <v>54106</v>
      </c>
      <c r="C567" s="1"/>
    </row>
    <row r="568" spans="1:3" x14ac:dyDescent="0.25">
      <c r="A568" s="1">
        <v>54151</v>
      </c>
      <c r="C568" s="1"/>
    </row>
    <row r="569" spans="1:3" x14ac:dyDescent="0.25">
      <c r="A569" s="1">
        <v>54169</v>
      </c>
      <c r="C569" s="1"/>
    </row>
    <row r="570" spans="1:3" x14ac:dyDescent="0.25">
      <c r="A570" s="1">
        <v>54179</v>
      </c>
      <c r="C570" s="1"/>
    </row>
    <row r="571" spans="1:3" x14ac:dyDescent="0.25">
      <c r="A571" s="1">
        <v>54213</v>
      </c>
      <c r="C571" s="1"/>
    </row>
    <row r="572" spans="1:3" x14ac:dyDescent="0.25">
      <c r="A572" s="1">
        <v>54308</v>
      </c>
      <c r="C572" s="1"/>
    </row>
    <row r="573" spans="1:3" x14ac:dyDescent="0.25">
      <c r="A573" s="1">
        <v>54343</v>
      </c>
      <c r="C573" s="1"/>
    </row>
    <row r="574" spans="1:3" x14ac:dyDescent="0.25">
      <c r="A574" s="1">
        <v>54364</v>
      </c>
      <c r="C574" s="1"/>
    </row>
    <row r="575" spans="1:3" x14ac:dyDescent="0.25">
      <c r="A575" s="1">
        <v>54377</v>
      </c>
      <c r="C575" s="1"/>
    </row>
    <row r="576" spans="1:3" x14ac:dyDescent="0.25">
      <c r="A576" s="1">
        <v>54417</v>
      </c>
      <c r="C576" s="1"/>
    </row>
    <row r="577" spans="1:3" x14ac:dyDescent="0.25">
      <c r="A577" s="1">
        <v>54424</v>
      </c>
      <c r="C577" s="1"/>
    </row>
    <row r="578" spans="1:3" x14ac:dyDescent="0.25">
      <c r="A578" s="1">
        <v>54483</v>
      </c>
      <c r="C578" s="1"/>
    </row>
    <row r="579" spans="1:3" x14ac:dyDescent="0.25">
      <c r="A579" s="1">
        <v>54484</v>
      </c>
      <c r="C579" s="1"/>
    </row>
    <row r="580" spans="1:3" x14ac:dyDescent="0.25">
      <c r="A580" s="1">
        <v>54529</v>
      </c>
      <c r="C580" s="1"/>
    </row>
    <row r="581" spans="1:3" x14ac:dyDescent="0.25">
      <c r="A581" s="1">
        <v>54534</v>
      </c>
      <c r="C581" s="1"/>
    </row>
    <row r="582" spans="1:3" x14ac:dyDescent="0.25">
      <c r="A582" s="1">
        <v>54544</v>
      </c>
      <c r="C582" s="1"/>
    </row>
    <row r="583" spans="1:3" x14ac:dyDescent="0.25">
      <c r="A583" s="1">
        <v>54591</v>
      </c>
      <c r="C583" s="1"/>
    </row>
    <row r="584" spans="1:3" x14ac:dyDescent="0.25">
      <c r="A584" s="1">
        <v>54673</v>
      </c>
      <c r="C584" s="1"/>
    </row>
    <row r="585" spans="1:3" x14ac:dyDescent="0.25">
      <c r="A585" s="1">
        <v>54708</v>
      </c>
      <c r="C585" s="1"/>
    </row>
    <row r="586" spans="1:3" x14ac:dyDescent="0.25">
      <c r="A586" s="1">
        <v>54729</v>
      </c>
      <c r="C586" s="1"/>
    </row>
    <row r="587" spans="1:3" x14ac:dyDescent="0.25">
      <c r="A587" s="1">
        <v>54742</v>
      </c>
      <c r="C587" s="1"/>
    </row>
    <row r="588" spans="1:3" x14ac:dyDescent="0.25">
      <c r="A588" s="1">
        <v>54782</v>
      </c>
      <c r="C588" s="1"/>
    </row>
    <row r="589" spans="1:3" x14ac:dyDescent="0.25">
      <c r="A589" s="1">
        <v>54789</v>
      </c>
      <c r="C589" s="1"/>
    </row>
    <row r="590" spans="1:3" x14ac:dyDescent="0.25">
      <c r="A590" s="1">
        <v>54840</v>
      </c>
      <c r="C590" s="1"/>
    </row>
    <row r="591" spans="1:3" x14ac:dyDescent="0.25">
      <c r="A591" s="1">
        <v>54841</v>
      </c>
      <c r="C591" s="1"/>
    </row>
    <row r="592" spans="1:3" x14ac:dyDescent="0.25">
      <c r="A592" s="1">
        <v>54886</v>
      </c>
      <c r="C592" s="1"/>
    </row>
    <row r="593" spans="1:3" x14ac:dyDescent="0.25">
      <c r="A593" s="1">
        <v>54899</v>
      </c>
      <c r="C593" s="1"/>
    </row>
    <row r="594" spans="1:3" x14ac:dyDescent="0.25">
      <c r="A594" s="1">
        <v>54909</v>
      </c>
      <c r="C594" s="1"/>
    </row>
    <row r="595" spans="1:3" x14ac:dyDescent="0.25">
      <c r="A595" s="1">
        <v>54948</v>
      </c>
      <c r="C595" s="1"/>
    </row>
    <row r="596" spans="1:3" x14ac:dyDescent="0.25">
      <c r="A596" s="1">
        <v>55038</v>
      </c>
      <c r="C596" s="1"/>
    </row>
    <row r="597" spans="1:3" x14ac:dyDescent="0.25">
      <c r="A597" s="1">
        <v>55073</v>
      </c>
      <c r="C597" s="1"/>
    </row>
    <row r="598" spans="1:3" x14ac:dyDescent="0.25">
      <c r="A598" s="1">
        <v>55094</v>
      </c>
      <c r="C598" s="1"/>
    </row>
    <row r="599" spans="1:3" x14ac:dyDescent="0.25">
      <c r="A599" s="1">
        <v>55107</v>
      </c>
      <c r="C599" s="1"/>
    </row>
    <row r="600" spans="1:3" x14ac:dyDescent="0.25">
      <c r="A600" s="1">
        <v>55147</v>
      </c>
      <c r="C600" s="1"/>
    </row>
    <row r="601" spans="1:3" x14ac:dyDescent="0.25">
      <c r="A601" s="1">
        <v>55154</v>
      </c>
      <c r="C601" s="1"/>
    </row>
    <row r="602" spans="1:3" x14ac:dyDescent="0.25">
      <c r="A602" s="1">
        <v>55197</v>
      </c>
      <c r="C602" s="1"/>
    </row>
    <row r="603" spans="1:3" x14ac:dyDescent="0.25">
      <c r="A603" s="1">
        <v>55198</v>
      </c>
      <c r="C603" s="1"/>
    </row>
    <row r="604" spans="1:3" x14ac:dyDescent="0.25">
      <c r="A604" s="1">
        <v>55243</v>
      </c>
      <c r="C604" s="1"/>
    </row>
    <row r="605" spans="1:3" x14ac:dyDescent="0.25">
      <c r="A605" s="1">
        <v>55264</v>
      </c>
      <c r="C605" s="1"/>
    </row>
    <row r="606" spans="1:3" x14ac:dyDescent="0.25">
      <c r="A606" s="1">
        <v>55274</v>
      </c>
      <c r="C606" s="1"/>
    </row>
    <row r="607" spans="1:3" x14ac:dyDescent="0.25">
      <c r="A607" s="1">
        <v>55305</v>
      </c>
      <c r="C607" s="1"/>
    </row>
    <row r="608" spans="1:3" x14ac:dyDescent="0.25">
      <c r="A608" s="1">
        <v>55403</v>
      </c>
      <c r="C608" s="1"/>
    </row>
    <row r="609" spans="1:3" x14ac:dyDescent="0.25">
      <c r="A609" s="1">
        <v>55438</v>
      </c>
      <c r="C609" s="1"/>
    </row>
    <row r="610" spans="1:3" x14ac:dyDescent="0.25">
      <c r="A610" s="1">
        <v>55459</v>
      </c>
      <c r="C610" s="1"/>
    </row>
    <row r="611" spans="1:3" x14ac:dyDescent="0.25">
      <c r="A611" s="1">
        <v>55472</v>
      </c>
      <c r="C611" s="1"/>
    </row>
    <row r="612" spans="1:3" x14ac:dyDescent="0.25">
      <c r="A612" s="1">
        <v>55512</v>
      </c>
      <c r="C612" s="1"/>
    </row>
    <row r="613" spans="1:3" x14ac:dyDescent="0.25">
      <c r="A613" s="1">
        <v>55519</v>
      </c>
      <c r="C613" s="1"/>
    </row>
    <row r="614" spans="1:3" x14ac:dyDescent="0.25">
      <c r="A614" s="1">
        <v>55582</v>
      </c>
      <c r="C614" s="1"/>
    </row>
    <row r="615" spans="1:3" x14ac:dyDescent="0.25">
      <c r="A615" s="1">
        <v>55583</v>
      </c>
      <c r="C615" s="1"/>
    </row>
    <row r="616" spans="1:3" x14ac:dyDescent="0.25">
      <c r="A616" s="1">
        <v>55628</v>
      </c>
      <c r="C616" s="1"/>
    </row>
    <row r="617" spans="1:3" x14ac:dyDescent="0.25">
      <c r="A617" s="1">
        <v>55630</v>
      </c>
      <c r="C617" s="1"/>
    </row>
    <row r="618" spans="1:3" x14ac:dyDescent="0.25">
      <c r="A618" s="1">
        <v>55640</v>
      </c>
      <c r="C618" s="1"/>
    </row>
    <row r="619" spans="1:3" x14ac:dyDescent="0.25">
      <c r="A619" s="1">
        <v>55690</v>
      </c>
      <c r="C619" s="1"/>
    </row>
    <row r="620" spans="1:3" x14ac:dyDescent="0.25">
      <c r="A620" s="1">
        <v>55769</v>
      </c>
      <c r="C620" s="1"/>
    </row>
    <row r="621" spans="1:3" x14ac:dyDescent="0.25">
      <c r="A621" s="1">
        <v>55804</v>
      </c>
      <c r="C621" s="1"/>
    </row>
    <row r="622" spans="1:3" x14ac:dyDescent="0.25">
      <c r="A622" s="1">
        <v>55825</v>
      </c>
      <c r="C622" s="1"/>
    </row>
    <row r="623" spans="1:3" x14ac:dyDescent="0.25">
      <c r="A623" s="1">
        <v>55838</v>
      </c>
      <c r="C623" s="1"/>
    </row>
    <row r="624" spans="1:3" x14ac:dyDescent="0.25">
      <c r="A624" s="1">
        <v>55878</v>
      </c>
      <c r="C624" s="1"/>
    </row>
    <row r="625" spans="1:3" x14ac:dyDescent="0.25">
      <c r="A625" s="1">
        <v>55885</v>
      </c>
      <c r="C625" s="1"/>
    </row>
    <row r="626" spans="1:3" x14ac:dyDescent="0.25">
      <c r="A626" s="1">
        <v>55932</v>
      </c>
      <c r="C626" s="1"/>
    </row>
    <row r="627" spans="1:3" x14ac:dyDescent="0.25">
      <c r="A627" s="1">
        <v>55933</v>
      </c>
      <c r="C627" s="1"/>
    </row>
    <row r="628" spans="1:3" x14ac:dyDescent="0.25">
      <c r="A628" s="1">
        <v>55978</v>
      </c>
      <c r="C628" s="1"/>
    </row>
    <row r="629" spans="1:3" x14ac:dyDescent="0.25">
      <c r="A629" s="1">
        <v>55995</v>
      </c>
      <c r="C629" s="1"/>
    </row>
    <row r="630" spans="1:3" x14ac:dyDescent="0.25">
      <c r="A630" s="1">
        <v>56005</v>
      </c>
      <c r="C630" s="1"/>
    </row>
    <row r="631" spans="1:3" x14ac:dyDescent="0.25">
      <c r="A631" s="1">
        <v>56040</v>
      </c>
      <c r="C631" s="1"/>
    </row>
    <row r="632" spans="1:3" x14ac:dyDescent="0.25">
      <c r="A632" s="1">
        <v>56134</v>
      </c>
      <c r="C632" s="1"/>
    </row>
    <row r="633" spans="1:3" x14ac:dyDescent="0.25">
      <c r="A633" s="1">
        <v>56169</v>
      </c>
      <c r="C633" s="1"/>
    </row>
    <row r="634" spans="1:3" x14ac:dyDescent="0.25">
      <c r="A634" s="1">
        <v>56190</v>
      </c>
      <c r="C634" s="1"/>
    </row>
    <row r="635" spans="1:3" x14ac:dyDescent="0.25">
      <c r="A635" s="1">
        <v>56203</v>
      </c>
      <c r="C635" s="1"/>
    </row>
    <row r="636" spans="1:3" x14ac:dyDescent="0.25">
      <c r="A636" s="1">
        <v>56243</v>
      </c>
      <c r="C636" s="1"/>
    </row>
    <row r="637" spans="1:3" x14ac:dyDescent="0.25">
      <c r="A637" s="1">
        <v>56250</v>
      </c>
      <c r="C637" s="1"/>
    </row>
    <row r="638" spans="1:3" x14ac:dyDescent="0.25">
      <c r="A638" s="1">
        <v>56289</v>
      </c>
      <c r="C638" s="1"/>
    </row>
    <row r="639" spans="1:3" x14ac:dyDescent="0.25">
      <c r="A639" s="1">
        <v>56290</v>
      </c>
      <c r="C639" s="1"/>
    </row>
    <row r="640" spans="1:3" x14ac:dyDescent="0.25">
      <c r="A640" s="1">
        <v>56335</v>
      </c>
      <c r="C640" s="1"/>
    </row>
    <row r="641" spans="1:3" x14ac:dyDescent="0.25">
      <c r="A641" s="1">
        <v>56360</v>
      </c>
      <c r="C641" s="1"/>
    </row>
    <row r="642" spans="1:3" x14ac:dyDescent="0.25">
      <c r="A642" s="1">
        <v>56370</v>
      </c>
      <c r="C642" s="1"/>
    </row>
    <row r="643" spans="1:3" x14ac:dyDescent="0.25">
      <c r="A643" s="1">
        <v>56397</v>
      </c>
      <c r="C643" s="1"/>
    </row>
    <row r="644" spans="1:3" x14ac:dyDescent="0.25">
      <c r="A644" s="1">
        <v>56499</v>
      </c>
      <c r="C644" s="1"/>
    </row>
    <row r="645" spans="1:3" x14ac:dyDescent="0.25">
      <c r="A645" s="1">
        <v>56534</v>
      </c>
      <c r="C645" s="1"/>
    </row>
    <row r="646" spans="1:3" x14ac:dyDescent="0.25">
      <c r="A646" s="1">
        <v>56555</v>
      </c>
      <c r="C646" s="1"/>
    </row>
    <row r="647" spans="1:3" x14ac:dyDescent="0.25">
      <c r="A647" s="1">
        <v>56568</v>
      </c>
      <c r="C647" s="1"/>
    </row>
    <row r="648" spans="1:3" x14ac:dyDescent="0.25">
      <c r="A648" s="1">
        <v>56608</v>
      </c>
      <c r="C648" s="1"/>
    </row>
    <row r="649" spans="1:3" x14ac:dyDescent="0.25">
      <c r="A649" s="1">
        <v>56615</v>
      </c>
      <c r="C649" s="1"/>
    </row>
    <row r="650" spans="1:3" x14ac:dyDescent="0.25">
      <c r="A650" s="1">
        <v>56674</v>
      </c>
      <c r="C650" s="1"/>
    </row>
    <row r="651" spans="1:3" x14ac:dyDescent="0.25">
      <c r="A651" s="1">
        <v>56675</v>
      </c>
      <c r="C651" s="1"/>
    </row>
    <row r="652" spans="1:3" x14ac:dyDescent="0.25">
      <c r="A652" s="1">
        <v>56720</v>
      </c>
      <c r="C652" s="1"/>
    </row>
    <row r="653" spans="1:3" x14ac:dyDescent="0.25">
      <c r="A653" s="1">
        <v>56725</v>
      </c>
      <c r="C653" s="1"/>
    </row>
    <row r="654" spans="1:3" x14ac:dyDescent="0.25">
      <c r="A654" s="1">
        <v>56735</v>
      </c>
      <c r="C654" s="1"/>
    </row>
    <row r="655" spans="1:3" x14ac:dyDescent="0.25">
      <c r="A655" s="1">
        <v>56782</v>
      </c>
      <c r="C655" s="1"/>
    </row>
    <row r="656" spans="1:3" x14ac:dyDescent="0.25">
      <c r="A656" s="1">
        <v>56864</v>
      </c>
      <c r="C656" s="1"/>
    </row>
    <row r="657" spans="1:3" x14ac:dyDescent="0.25">
      <c r="A657" s="1">
        <v>56899</v>
      </c>
      <c r="C657" s="1"/>
    </row>
    <row r="658" spans="1:3" x14ac:dyDescent="0.25">
      <c r="A658" s="1">
        <v>56920</v>
      </c>
      <c r="C658" s="1"/>
    </row>
    <row r="659" spans="1:3" x14ac:dyDescent="0.25">
      <c r="A659" s="1">
        <v>56933</v>
      </c>
      <c r="C659" s="1"/>
    </row>
    <row r="660" spans="1:3" x14ac:dyDescent="0.25">
      <c r="A660" s="1">
        <v>56973</v>
      </c>
      <c r="C660" s="1"/>
    </row>
    <row r="661" spans="1:3" x14ac:dyDescent="0.25">
      <c r="A661" s="1">
        <v>56980</v>
      </c>
      <c r="C661" s="1"/>
    </row>
    <row r="662" spans="1:3" x14ac:dyDescent="0.25">
      <c r="A662" s="1">
        <v>57024</v>
      </c>
      <c r="C662" s="1"/>
    </row>
    <row r="663" spans="1:3" x14ac:dyDescent="0.25">
      <c r="A663" s="1">
        <v>57025</v>
      </c>
      <c r="C663" s="1"/>
    </row>
    <row r="664" spans="1:3" x14ac:dyDescent="0.25">
      <c r="A664" s="1">
        <v>57070</v>
      </c>
      <c r="C664" s="1"/>
    </row>
    <row r="665" spans="1:3" x14ac:dyDescent="0.25">
      <c r="A665" s="1">
        <v>57091</v>
      </c>
      <c r="C665" s="1"/>
    </row>
    <row r="666" spans="1:3" x14ac:dyDescent="0.25">
      <c r="A666" s="1">
        <v>57101</v>
      </c>
      <c r="C666" s="1"/>
    </row>
    <row r="667" spans="1:3" x14ac:dyDescent="0.25">
      <c r="A667" s="1">
        <v>57132</v>
      </c>
      <c r="C667" s="1"/>
    </row>
    <row r="668" spans="1:3" x14ac:dyDescent="0.25">
      <c r="A668" s="1">
        <v>57230</v>
      </c>
      <c r="C668" s="1"/>
    </row>
    <row r="669" spans="1:3" x14ac:dyDescent="0.25">
      <c r="A669" s="1">
        <v>57265</v>
      </c>
      <c r="C669" s="1"/>
    </row>
    <row r="670" spans="1:3" x14ac:dyDescent="0.25">
      <c r="A670" s="1">
        <v>57286</v>
      </c>
      <c r="C670" s="1"/>
    </row>
    <row r="671" spans="1:3" x14ac:dyDescent="0.25">
      <c r="A671" s="1">
        <v>57299</v>
      </c>
      <c r="C671" s="1"/>
    </row>
    <row r="672" spans="1:3" x14ac:dyDescent="0.25">
      <c r="A672" s="1">
        <v>57339</v>
      </c>
      <c r="C672" s="1"/>
    </row>
    <row r="673" spans="1:3" x14ac:dyDescent="0.25">
      <c r="A673" s="1">
        <v>57346</v>
      </c>
      <c r="C673" s="1"/>
    </row>
    <row r="674" spans="1:3" x14ac:dyDescent="0.25">
      <c r="A674" s="1">
        <v>57409</v>
      </c>
      <c r="C674" s="1"/>
    </row>
    <row r="675" spans="1:3" x14ac:dyDescent="0.25">
      <c r="A675" s="1">
        <v>57410</v>
      </c>
      <c r="C675" s="1"/>
    </row>
    <row r="676" spans="1:3" x14ac:dyDescent="0.25">
      <c r="A676" s="1">
        <v>57455</v>
      </c>
      <c r="C676" s="1"/>
    </row>
    <row r="677" spans="1:3" x14ac:dyDescent="0.25">
      <c r="A677" s="1">
        <v>57456</v>
      </c>
      <c r="C677" s="1"/>
    </row>
    <row r="678" spans="1:3" x14ac:dyDescent="0.25">
      <c r="A678" s="1">
        <v>57466</v>
      </c>
      <c r="C678" s="1"/>
    </row>
    <row r="679" spans="1:3" x14ac:dyDescent="0.25">
      <c r="A679" s="1">
        <v>57517</v>
      </c>
      <c r="C679" s="1"/>
    </row>
    <row r="680" spans="1:3" x14ac:dyDescent="0.25">
      <c r="A680" s="1">
        <v>57595</v>
      </c>
      <c r="C680" s="1"/>
    </row>
    <row r="681" spans="1:3" x14ac:dyDescent="0.25">
      <c r="A681" s="1">
        <v>57630</v>
      </c>
      <c r="C681" s="1"/>
    </row>
    <row r="682" spans="1:3" x14ac:dyDescent="0.25">
      <c r="A682" s="1">
        <v>57651</v>
      </c>
      <c r="C682" s="1"/>
    </row>
    <row r="683" spans="1:3" x14ac:dyDescent="0.25">
      <c r="A683" s="1">
        <v>57664</v>
      </c>
      <c r="C683" s="1"/>
    </row>
    <row r="684" spans="1:3" x14ac:dyDescent="0.25">
      <c r="A684" s="1">
        <v>57704</v>
      </c>
      <c r="C684" s="1"/>
    </row>
    <row r="685" spans="1:3" x14ac:dyDescent="0.25">
      <c r="A685" s="1">
        <v>57711</v>
      </c>
      <c r="C685" s="1"/>
    </row>
    <row r="686" spans="1:3" x14ac:dyDescent="0.25">
      <c r="A686" s="1">
        <v>57766</v>
      </c>
      <c r="C686" s="1"/>
    </row>
    <row r="687" spans="1:3" x14ac:dyDescent="0.25">
      <c r="A687" s="1">
        <v>57767</v>
      </c>
      <c r="C687" s="1"/>
    </row>
    <row r="688" spans="1:3" x14ac:dyDescent="0.25">
      <c r="A688" s="1">
        <v>57812</v>
      </c>
      <c r="C688" s="1"/>
    </row>
    <row r="689" spans="1:3" x14ac:dyDescent="0.25">
      <c r="A689" s="1">
        <v>57821</v>
      </c>
      <c r="C689" s="1"/>
    </row>
    <row r="690" spans="1:3" x14ac:dyDescent="0.25">
      <c r="A690" s="1">
        <v>57831</v>
      </c>
      <c r="C690" s="1"/>
    </row>
    <row r="691" spans="1:3" x14ac:dyDescent="0.25">
      <c r="A691" s="1">
        <v>57874</v>
      </c>
      <c r="C691" s="1"/>
    </row>
    <row r="692" spans="1:3" x14ac:dyDescent="0.25">
      <c r="A692" s="1">
        <v>57960</v>
      </c>
      <c r="C692" s="1"/>
    </row>
    <row r="693" spans="1:3" x14ac:dyDescent="0.25">
      <c r="A693" s="1">
        <v>57995</v>
      </c>
      <c r="C693" s="1"/>
    </row>
    <row r="694" spans="1:3" x14ac:dyDescent="0.25">
      <c r="A694" s="1">
        <v>58016</v>
      </c>
      <c r="C694" s="1"/>
    </row>
    <row r="695" spans="1:3" x14ac:dyDescent="0.25">
      <c r="A695" s="1">
        <v>58029</v>
      </c>
      <c r="C695" s="1"/>
    </row>
    <row r="696" spans="1:3" x14ac:dyDescent="0.25">
      <c r="A696" s="1">
        <v>58069</v>
      </c>
      <c r="C696" s="1"/>
    </row>
    <row r="697" spans="1:3" x14ac:dyDescent="0.25">
      <c r="A697" s="1">
        <v>58076</v>
      </c>
      <c r="C697" s="1"/>
    </row>
    <row r="698" spans="1:3" x14ac:dyDescent="0.25">
      <c r="A698" s="1">
        <v>58116</v>
      </c>
      <c r="C698" s="1"/>
    </row>
    <row r="699" spans="1:3" x14ac:dyDescent="0.25">
      <c r="A699" s="1">
        <v>58117</v>
      </c>
      <c r="C699" s="1"/>
    </row>
    <row r="700" spans="1:3" x14ac:dyDescent="0.25">
      <c r="A700" s="1">
        <v>58162</v>
      </c>
      <c r="C700" s="1"/>
    </row>
    <row r="701" spans="1:3" x14ac:dyDescent="0.25">
      <c r="A701" s="1">
        <v>58186</v>
      </c>
      <c r="C701" s="1"/>
    </row>
    <row r="702" spans="1:3" x14ac:dyDescent="0.25">
      <c r="A702" s="1">
        <v>58196</v>
      </c>
      <c r="C702" s="1"/>
    </row>
    <row r="703" spans="1:3" x14ac:dyDescent="0.25">
      <c r="A703" s="1">
        <v>58224</v>
      </c>
      <c r="C703" s="1"/>
    </row>
    <row r="704" spans="1:3" x14ac:dyDescent="0.25">
      <c r="A704" s="1">
        <v>58325</v>
      </c>
      <c r="C704" s="1"/>
    </row>
    <row r="705" spans="1:3" x14ac:dyDescent="0.25">
      <c r="A705" s="1">
        <v>58360</v>
      </c>
      <c r="C705" s="1"/>
    </row>
    <row r="706" spans="1:3" x14ac:dyDescent="0.25">
      <c r="A706" s="1">
        <v>58381</v>
      </c>
      <c r="C706" s="1"/>
    </row>
    <row r="707" spans="1:3" x14ac:dyDescent="0.25">
      <c r="A707" s="1">
        <v>58394</v>
      </c>
      <c r="C707" s="1"/>
    </row>
    <row r="708" spans="1:3" x14ac:dyDescent="0.25">
      <c r="A708" s="1">
        <v>58434</v>
      </c>
      <c r="C708" s="1"/>
    </row>
    <row r="709" spans="1:3" x14ac:dyDescent="0.25">
      <c r="A709" s="1">
        <v>58441</v>
      </c>
      <c r="C709" s="1"/>
    </row>
    <row r="710" spans="1:3" x14ac:dyDescent="0.25">
      <c r="A710" s="1">
        <v>58501</v>
      </c>
      <c r="C710" s="1"/>
    </row>
    <row r="711" spans="1:3" x14ac:dyDescent="0.25">
      <c r="A711" s="1">
        <v>58502</v>
      </c>
      <c r="C711" s="1"/>
    </row>
    <row r="712" spans="1:3" x14ac:dyDescent="0.25">
      <c r="A712" s="1">
        <v>58547</v>
      </c>
      <c r="C712" s="1"/>
    </row>
    <row r="713" spans="1:3" x14ac:dyDescent="0.25">
      <c r="A713" s="1">
        <v>58552</v>
      </c>
      <c r="C713" s="1"/>
    </row>
    <row r="714" spans="1:3" x14ac:dyDescent="0.25">
      <c r="A714" s="1">
        <v>58562</v>
      </c>
      <c r="C714" s="1"/>
    </row>
    <row r="715" spans="1:3" x14ac:dyDescent="0.25">
      <c r="A715" s="1">
        <v>58609</v>
      </c>
      <c r="C715" s="1"/>
    </row>
    <row r="716" spans="1:3" x14ac:dyDescent="0.25">
      <c r="A716" s="1">
        <v>58691</v>
      </c>
      <c r="C716" s="1"/>
    </row>
    <row r="717" spans="1:3" x14ac:dyDescent="0.25">
      <c r="A717" s="1">
        <v>58726</v>
      </c>
      <c r="C717" s="1"/>
    </row>
    <row r="718" spans="1:3" x14ac:dyDescent="0.25">
      <c r="A718" s="1">
        <v>58747</v>
      </c>
      <c r="C718" s="1"/>
    </row>
    <row r="719" spans="1:3" x14ac:dyDescent="0.25">
      <c r="A719" s="1">
        <v>58760</v>
      </c>
      <c r="C719" s="1"/>
    </row>
    <row r="720" spans="1:3" x14ac:dyDescent="0.25">
      <c r="A720" s="1">
        <v>58800</v>
      </c>
      <c r="C720" s="1"/>
    </row>
    <row r="721" spans="1:3" x14ac:dyDescent="0.25">
      <c r="A721" s="1">
        <v>58807</v>
      </c>
      <c r="C721" s="1"/>
    </row>
    <row r="722" spans="1:3" x14ac:dyDescent="0.25">
      <c r="A722" s="1">
        <v>58858</v>
      </c>
      <c r="C722" s="1"/>
    </row>
    <row r="723" spans="1:3" x14ac:dyDescent="0.25">
      <c r="A723" s="1">
        <v>58859</v>
      </c>
      <c r="C723" s="1"/>
    </row>
    <row r="724" spans="1:3" x14ac:dyDescent="0.25">
      <c r="A724" s="1">
        <v>58904</v>
      </c>
      <c r="C724" s="1"/>
    </row>
    <row r="725" spans="1:3" x14ac:dyDescent="0.25">
      <c r="A725" s="1">
        <v>58917</v>
      </c>
      <c r="C725" s="1"/>
    </row>
    <row r="726" spans="1:3" x14ac:dyDescent="0.25">
      <c r="A726" s="1">
        <v>58927</v>
      </c>
      <c r="C726" s="1"/>
    </row>
    <row r="727" spans="1:3" x14ac:dyDescent="0.25">
      <c r="A727" s="1">
        <v>58966</v>
      </c>
      <c r="C727" s="1"/>
    </row>
    <row r="728" spans="1:3" x14ac:dyDescent="0.25">
      <c r="A728" s="1">
        <v>59056</v>
      </c>
      <c r="C728" s="1"/>
    </row>
    <row r="729" spans="1:3" x14ac:dyDescent="0.25">
      <c r="A729" s="1">
        <v>59091</v>
      </c>
      <c r="C729" s="1"/>
    </row>
    <row r="730" spans="1:3" x14ac:dyDescent="0.25">
      <c r="A730" s="1">
        <v>59112</v>
      </c>
      <c r="C730" s="1"/>
    </row>
    <row r="731" spans="1:3" x14ac:dyDescent="0.25">
      <c r="A731" s="1">
        <v>59125</v>
      </c>
      <c r="C731" s="1"/>
    </row>
    <row r="732" spans="1:3" x14ac:dyDescent="0.25">
      <c r="A732" s="1">
        <v>59165</v>
      </c>
      <c r="C732" s="1"/>
    </row>
    <row r="733" spans="1:3" x14ac:dyDescent="0.25">
      <c r="A733" s="1">
        <v>59172</v>
      </c>
      <c r="C733" s="1"/>
    </row>
    <row r="734" spans="1:3" x14ac:dyDescent="0.25">
      <c r="A734" s="1">
        <v>59208</v>
      </c>
      <c r="C734" s="1"/>
    </row>
    <row r="735" spans="1:3" x14ac:dyDescent="0.25">
      <c r="A735" s="1">
        <v>59209</v>
      </c>
      <c r="C735" s="1"/>
    </row>
    <row r="736" spans="1:3" x14ac:dyDescent="0.25">
      <c r="A736" s="1">
        <v>59254</v>
      </c>
      <c r="C736" s="1"/>
    </row>
    <row r="737" spans="1:3" x14ac:dyDescent="0.25">
      <c r="A737" s="1">
        <v>59282</v>
      </c>
      <c r="C737" s="1"/>
    </row>
    <row r="738" spans="1:3" x14ac:dyDescent="0.25">
      <c r="A738" s="1">
        <v>59292</v>
      </c>
      <c r="C738" s="1"/>
    </row>
    <row r="739" spans="1:3" x14ac:dyDescent="0.25">
      <c r="A739" s="1">
        <v>59316</v>
      </c>
      <c r="C739" s="1"/>
    </row>
    <row r="740" spans="1:3" x14ac:dyDescent="0.25">
      <c r="A740" s="1">
        <v>59421</v>
      </c>
      <c r="C740" s="1"/>
    </row>
    <row r="741" spans="1:3" x14ac:dyDescent="0.25">
      <c r="A741" s="1">
        <v>59456</v>
      </c>
      <c r="C741" s="1"/>
    </row>
    <row r="742" spans="1:3" x14ac:dyDescent="0.25">
      <c r="A742" s="1">
        <v>59477</v>
      </c>
      <c r="C742" s="1"/>
    </row>
    <row r="743" spans="1:3" x14ac:dyDescent="0.25">
      <c r="A743" s="1">
        <v>59490</v>
      </c>
      <c r="C743" s="1"/>
    </row>
    <row r="744" spans="1:3" x14ac:dyDescent="0.25">
      <c r="A744" s="1">
        <v>59530</v>
      </c>
      <c r="C744" s="1"/>
    </row>
    <row r="745" spans="1:3" x14ac:dyDescent="0.25">
      <c r="A745" s="1">
        <v>59537</v>
      </c>
      <c r="C745" s="1"/>
    </row>
    <row r="746" spans="1:3" x14ac:dyDescent="0.25">
      <c r="A746" s="1">
        <v>59593</v>
      </c>
      <c r="C746" s="1"/>
    </row>
    <row r="747" spans="1:3" x14ac:dyDescent="0.25">
      <c r="A747" s="1">
        <v>59594</v>
      </c>
      <c r="C747" s="1"/>
    </row>
    <row r="748" spans="1:3" x14ac:dyDescent="0.25">
      <c r="A748" s="1">
        <v>59639</v>
      </c>
      <c r="C748" s="1"/>
    </row>
    <row r="749" spans="1:3" x14ac:dyDescent="0.25">
      <c r="A749" s="1">
        <v>59647</v>
      </c>
      <c r="C749" s="1"/>
    </row>
    <row r="750" spans="1:3" x14ac:dyDescent="0.25">
      <c r="A750" s="1">
        <v>59657</v>
      </c>
      <c r="C750" s="1"/>
    </row>
    <row r="751" spans="1:3" x14ac:dyDescent="0.25">
      <c r="A751" s="1">
        <v>59701</v>
      </c>
      <c r="C751" s="1"/>
    </row>
    <row r="752" spans="1:3" x14ac:dyDescent="0.25">
      <c r="A752" s="1">
        <v>59786</v>
      </c>
      <c r="C752" s="1"/>
    </row>
    <row r="753" spans="1:3" x14ac:dyDescent="0.25">
      <c r="A753" s="1">
        <v>59821</v>
      </c>
      <c r="C753" s="1"/>
    </row>
    <row r="754" spans="1:3" x14ac:dyDescent="0.25">
      <c r="A754" s="1">
        <v>59842</v>
      </c>
      <c r="C754" s="1"/>
    </row>
    <row r="755" spans="1:3" x14ac:dyDescent="0.25">
      <c r="A755" s="1">
        <v>59855</v>
      </c>
      <c r="C755" s="1"/>
    </row>
    <row r="756" spans="1:3" x14ac:dyDescent="0.25">
      <c r="A756" s="1">
        <v>59895</v>
      </c>
      <c r="C756" s="1"/>
    </row>
    <row r="757" spans="1:3" x14ac:dyDescent="0.25">
      <c r="A757" s="1">
        <v>59902</v>
      </c>
      <c r="C757" s="1"/>
    </row>
    <row r="758" spans="1:3" x14ac:dyDescent="0.25">
      <c r="A758" s="1">
        <v>59950</v>
      </c>
      <c r="C758" s="1"/>
    </row>
    <row r="759" spans="1:3" x14ac:dyDescent="0.25">
      <c r="A759" s="1">
        <v>59951</v>
      </c>
      <c r="C759" s="1"/>
    </row>
    <row r="760" spans="1:3" x14ac:dyDescent="0.25">
      <c r="A760" s="1">
        <v>59996</v>
      </c>
      <c r="C760" s="1"/>
    </row>
    <row r="761" spans="1:3" x14ac:dyDescent="0.25">
      <c r="A761" s="1">
        <v>60013</v>
      </c>
      <c r="C761" s="1"/>
    </row>
    <row r="762" spans="1:3" x14ac:dyDescent="0.25">
      <c r="A762" s="1">
        <v>60023</v>
      </c>
      <c r="C762" s="1"/>
    </row>
    <row r="763" spans="1:3" x14ac:dyDescent="0.25">
      <c r="A763" s="1">
        <v>60058</v>
      </c>
      <c r="C763" s="1"/>
    </row>
    <row r="764" spans="1:3" x14ac:dyDescent="0.25">
      <c r="A764" s="1">
        <v>60152</v>
      </c>
      <c r="C764" s="1"/>
    </row>
    <row r="765" spans="1:3" x14ac:dyDescent="0.25">
      <c r="A765" s="1">
        <v>60187</v>
      </c>
      <c r="C765" s="1"/>
    </row>
    <row r="766" spans="1:3" x14ac:dyDescent="0.25">
      <c r="A766" s="1">
        <v>60208</v>
      </c>
      <c r="C766" s="1"/>
    </row>
    <row r="767" spans="1:3" x14ac:dyDescent="0.25">
      <c r="A767" s="1">
        <v>60221</v>
      </c>
      <c r="C767" s="1"/>
    </row>
    <row r="768" spans="1:3" x14ac:dyDescent="0.25">
      <c r="A768" s="1">
        <v>60261</v>
      </c>
      <c r="C768" s="1"/>
    </row>
    <row r="769" spans="1:3" x14ac:dyDescent="0.25">
      <c r="A769" s="1">
        <v>60268</v>
      </c>
      <c r="C769" s="1"/>
    </row>
    <row r="770" spans="1:3" x14ac:dyDescent="0.25">
      <c r="A770" s="1">
        <v>60307</v>
      </c>
      <c r="C770" s="1"/>
    </row>
    <row r="771" spans="1:3" x14ac:dyDescent="0.25">
      <c r="A771" s="1">
        <v>60308</v>
      </c>
      <c r="C771" s="1"/>
    </row>
    <row r="772" spans="1:3" x14ac:dyDescent="0.25">
      <c r="A772" s="1">
        <v>60353</v>
      </c>
      <c r="C772" s="1"/>
    </row>
    <row r="773" spans="1:3" x14ac:dyDescent="0.25">
      <c r="A773" s="1">
        <v>60378</v>
      </c>
      <c r="C773" s="1"/>
    </row>
    <row r="774" spans="1:3" x14ac:dyDescent="0.25">
      <c r="A774" s="1">
        <v>60388</v>
      </c>
      <c r="C774" s="1"/>
    </row>
    <row r="775" spans="1:3" x14ac:dyDescent="0.25">
      <c r="A775" s="1">
        <v>60415</v>
      </c>
      <c r="C775" s="1"/>
    </row>
    <row r="776" spans="1:3" x14ac:dyDescent="0.25">
      <c r="A776" s="1">
        <v>60517</v>
      </c>
      <c r="C776" s="1"/>
    </row>
    <row r="777" spans="1:3" x14ac:dyDescent="0.25">
      <c r="A777" s="1">
        <v>60552</v>
      </c>
      <c r="C777" s="1"/>
    </row>
    <row r="778" spans="1:3" x14ac:dyDescent="0.25">
      <c r="A778" s="1">
        <v>60573</v>
      </c>
      <c r="C778" s="1"/>
    </row>
    <row r="779" spans="1:3" x14ac:dyDescent="0.25">
      <c r="A779" s="1">
        <v>60586</v>
      </c>
      <c r="C779" s="1"/>
    </row>
    <row r="780" spans="1:3" x14ac:dyDescent="0.25">
      <c r="A780" s="1">
        <v>60626</v>
      </c>
      <c r="C780" s="1"/>
    </row>
    <row r="781" spans="1:3" x14ac:dyDescent="0.25">
      <c r="A781" s="1">
        <v>60633</v>
      </c>
      <c r="C781" s="1"/>
    </row>
    <row r="782" spans="1:3" x14ac:dyDescent="0.25">
      <c r="A782" s="1">
        <v>60685</v>
      </c>
      <c r="C782" s="1"/>
    </row>
    <row r="783" spans="1:3" x14ac:dyDescent="0.25">
      <c r="A783" s="1">
        <v>60686</v>
      </c>
      <c r="C783" s="1"/>
    </row>
    <row r="784" spans="1:3" x14ac:dyDescent="0.25">
      <c r="A784" s="1">
        <v>60731</v>
      </c>
      <c r="C784" s="1"/>
    </row>
    <row r="785" spans="1:3" x14ac:dyDescent="0.25">
      <c r="A785" s="1">
        <v>60743</v>
      </c>
      <c r="C785" s="1"/>
    </row>
    <row r="786" spans="1:3" x14ac:dyDescent="0.25">
      <c r="A786" s="1">
        <v>60753</v>
      </c>
      <c r="C786" s="1"/>
    </row>
    <row r="787" spans="1:3" x14ac:dyDescent="0.25">
      <c r="A787" s="1">
        <v>60793</v>
      </c>
      <c r="C787" s="1"/>
    </row>
    <row r="788" spans="1:3" x14ac:dyDescent="0.25">
      <c r="A788" s="1">
        <v>60882</v>
      </c>
      <c r="C788" s="1"/>
    </row>
    <row r="789" spans="1:3" x14ac:dyDescent="0.25">
      <c r="A789" s="1">
        <v>60917</v>
      </c>
      <c r="C789" s="1"/>
    </row>
    <row r="790" spans="1:3" x14ac:dyDescent="0.25">
      <c r="A790" s="1">
        <v>60938</v>
      </c>
      <c r="C790" s="1"/>
    </row>
    <row r="791" spans="1:3" x14ac:dyDescent="0.25">
      <c r="A791" s="1">
        <v>60951</v>
      </c>
      <c r="C791" s="1"/>
    </row>
    <row r="792" spans="1:3" x14ac:dyDescent="0.25">
      <c r="A792" s="1">
        <v>60991</v>
      </c>
      <c r="C792" s="1"/>
    </row>
    <row r="793" spans="1:3" x14ac:dyDescent="0.25">
      <c r="A793" s="1">
        <v>60998</v>
      </c>
      <c r="C793" s="1"/>
    </row>
    <row r="794" spans="1:3" x14ac:dyDescent="0.25">
      <c r="A794" s="1">
        <v>61042</v>
      </c>
      <c r="C794" s="1"/>
    </row>
    <row r="795" spans="1:3" x14ac:dyDescent="0.25">
      <c r="A795" s="1">
        <v>61043</v>
      </c>
      <c r="C795" s="1"/>
    </row>
    <row r="796" spans="1:3" x14ac:dyDescent="0.25">
      <c r="A796" s="1">
        <v>61088</v>
      </c>
      <c r="C796" s="1"/>
    </row>
    <row r="797" spans="1:3" x14ac:dyDescent="0.25">
      <c r="A797" s="1">
        <v>61108</v>
      </c>
      <c r="C797" s="1"/>
    </row>
    <row r="798" spans="1:3" x14ac:dyDescent="0.25">
      <c r="A798" s="1">
        <v>61118</v>
      </c>
      <c r="C798" s="1"/>
    </row>
    <row r="799" spans="1:3" x14ac:dyDescent="0.25">
      <c r="A799" s="1">
        <v>61150</v>
      </c>
      <c r="C799" s="1"/>
    </row>
    <row r="800" spans="1:3" x14ac:dyDescent="0.25">
      <c r="A800" s="1">
        <v>61247</v>
      </c>
      <c r="C800" s="1"/>
    </row>
    <row r="801" spans="1:3" x14ac:dyDescent="0.25">
      <c r="A801" s="1">
        <v>61282</v>
      </c>
      <c r="C801" s="1"/>
    </row>
    <row r="802" spans="1:3" x14ac:dyDescent="0.25">
      <c r="A802" s="1">
        <v>61303</v>
      </c>
      <c r="C802" s="1"/>
    </row>
    <row r="803" spans="1:3" x14ac:dyDescent="0.25">
      <c r="A803" s="1">
        <v>61316</v>
      </c>
      <c r="C803" s="1"/>
    </row>
    <row r="804" spans="1:3" x14ac:dyDescent="0.25">
      <c r="A804" s="1">
        <v>61356</v>
      </c>
      <c r="C804" s="1"/>
    </row>
    <row r="805" spans="1:3" x14ac:dyDescent="0.25">
      <c r="A805" s="1">
        <v>61363</v>
      </c>
      <c r="C805" s="1"/>
    </row>
    <row r="806" spans="1:3" x14ac:dyDescent="0.25">
      <c r="A806" s="1">
        <v>61427</v>
      </c>
      <c r="C806" s="1"/>
    </row>
    <row r="807" spans="1:3" x14ac:dyDescent="0.25">
      <c r="A807" s="1">
        <v>61428</v>
      </c>
      <c r="C807" s="1"/>
    </row>
    <row r="808" spans="1:3" x14ac:dyDescent="0.25">
      <c r="A808" s="1">
        <v>61473</v>
      </c>
      <c r="C808" s="1"/>
    </row>
    <row r="809" spans="1:3" x14ac:dyDescent="0.25">
      <c r="A809" s="1">
        <v>61474</v>
      </c>
      <c r="C809" s="1"/>
    </row>
    <row r="810" spans="1:3" x14ac:dyDescent="0.25">
      <c r="A810" s="1">
        <v>61484</v>
      </c>
      <c r="C810" s="1"/>
    </row>
    <row r="811" spans="1:3" x14ac:dyDescent="0.25">
      <c r="A811" s="1">
        <v>61535</v>
      </c>
      <c r="C811" s="1"/>
    </row>
    <row r="812" spans="1:3" x14ac:dyDescent="0.25">
      <c r="A812" s="1">
        <v>61613</v>
      </c>
      <c r="C812" s="1"/>
    </row>
    <row r="813" spans="1:3" x14ac:dyDescent="0.25">
      <c r="A813" s="1">
        <v>61648</v>
      </c>
      <c r="C813" s="1"/>
    </row>
    <row r="814" spans="1:3" x14ac:dyDescent="0.25">
      <c r="A814" s="1">
        <v>61669</v>
      </c>
      <c r="C814" s="1"/>
    </row>
    <row r="815" spans="1:3" x14ac:dyDescent="0.25">
      <c r="A815" s="1">
        <v>61682</v>
      </c>
      <c r="C815" s="1"/>
    </row>
    <row r="816" spans="1:3" x14ac:dyDescent="0.25">
      <c r="A816" s="1">
        <v>61722</v>
      </c>
      <c r="C816" s="1"/>
    </row>
    <row r="817" spans="1:3" x14ac:dyDescent="0.25">
      <c r="A817" s="1">
        <v>61729</v>
      </c>
      <c r="C817" s="1"/>
    </row>
    <row r="818" spans="1:3" x14ac:dyDescent="0.25">
      <c r="A818" s="1">
        <v>61784</v>
      </c>
      <c r="C818" s="1"/>
    </row>
    <row r="819" spans="1:3" x14ac:dyDescent="0.25">
      <c r="A819" s="1">
        <v>61785</v>
      </c>
      <c r="C819" s="1"/>
    </row>
    <row r="820" spans="1:3" x14ac:dyDescent="0.25">
      <c r="A820" s="1">
        <v>61830</v>
      </c>
      <c r="C820" s="1"/>
    </row>
    <row r="821" spans="1:3" x14ac:dyDescent="0.25">
      <c r="A821" s="1">
        <v>61839</v>
      </c>
      <c r="C821" s="1"/>
    </row>
    <row r="822" spans="1:3" x14ac:dyDescent="0.25">
      <c r="A822" s="1">
        <v>61849</v>
      </c>
      <c r="C822" s="1"/>
    </row>
    <row r="823" spans="1:3" x14ac:dyDescent="0.25">
      <c r="A823" s="1">
        <v>61892</v>
      </c>
      <c r="C823" s="1"/>
    </row>
    <row r="824" spans="1:3" x14ac:dyDescent="0.25">
      <c r="A824" s="1">
        <v>61978</v>
      </c>
      <c r="C824" s="1"/>
    </row>
    <row r="825" spans="1:3" x14ac:dyDescent="0.25">
      <c r="A825" s="1">
        <v>62013</v>
      </c>
      <c r="C825" s="1"/>
    </row>
    <row r="826" spans="1:3" x14ac:dyDescent="0.25">
      <c r="A826" s="1">
        <v>62034</v>
      </c>
      <c r="C826" s="1"/>
    </row>
    <row r="827" spans="1:3" x14ac:dyDescent="0.25">
      <c r="A827" s="1">
        <v>62047</v>
      </c>
      <c r="C827" s="1"/>
    </row>
    <row r="828" spans="1:3" x14ac:dyDescent="0.25">
      <c r="A828" s="1">
        <v>62087</v>
      </c>
      <c r="C828" s="1"/>
    </row>
    <row r="829" spans="1:3" x14ac:dyDescent="0.25">
      <c r="A829" s="1">
        <v>62094</v>
      </c>
      <c r="C829" s="1"/>
    </row>
    <row r="830" spans="1:3" x14ac:dyDescent="0.25">
      <c r="A830" s="1">
        <v>62134</v>
      </c>
      <c r="C830" s="1"/>
    </row>
    <row r="831" spans="1:3" x14ac:dyDescent="0.25">
      <c r="A831" s="1">
        <v>62135</v>
      </c>
      <c r="C831" s="1"/>
    </row>
    <row r="832" spans="1:3" x14ac:dyDescent="0.25">
      <c r="A832" s="1">
        <v>62180</v>
      </c>
      <c r="C832" s="1"/>
    </row>
    <row r="833" spans="1:3" x14ac:dyDescent="0.25">
      <c r="A833" s="1">
        <v>62204</v>
      </c>
      <c r="C833" s="1"/>
    </row>
    <row r="834" spans="1:3" x14ac:dyDescent="0.25">
      <c r="A834" s="1">
        <v>62214</v>
      </c>
      <c r="C834" s="1"/>
    </row>
    <row r="835" spans="1:3" x14ac:dyDescent="0.25">
      <c r="A835" s="1">
        <v>62242</v>
      </c>
      <c r="C835" s="1"/>
    </row>
    <row r="836" spans="1:3" x14ac:dyDescent="0.25">
      <c r="A836" s="1">
        <v>62343</v>
      </c>
      <c r="C836" s="1"/>
    </row>
    <row r="837" spans="1:3" x14ac:dyDescent="0.25">
      <c r="A837" s="1">
        <v>62378</v>
      </c>
      <c r="C837" s="1"/>
    </row>
    <row r="838" spans="1:3" x14ac:dyDescent="0.25">
      <c r="A838" s="1">
        <v>62399</v>
      </c>
      <c r="C838" s="1"/>
    </row>
    <row r="839" spans="1:3" x14ac:dyDescent="0.25">
      <c r="A839" s="1">
        <v>62412</v>
      </c>
      <c r="C839" s="1"/>
    </row>
    <row r="840" spans="1:3" x14ac:dyDescent="0.25">
      <c r="A840" s="1">
        <v>62452</v>
      </c>
      <c r="C840" s="1"/>
    </row>
    <row r="841" spans="1:3" x14ac:dyDescent="0.25">
      <c r="A841" s="1">
        <v>62459</v>
      </c>
      <c r="C841" s="1"/>
    </row>
    <row r="842" spans="1:3" x14ac:dyDescent="0.25">
      <c r="A842" s="1">
        <v>62519</v>
      </c>
      <c r="C842" s="1"/>
    </row>
    <row r="843" spans="1:3" x14ac:dyDescent="0.25">
      <c r="A843" s="1">
        <v>62520</v>
      </c>
      <c r="C843" s="1"/>
    </row>
    <row r="844" spans="1:3" x14ac:dyDescent="0.25">
      <c r="A844" s="1">
        <v>62565</v>
      </c>
      <c r="C844" s="1"/>
    </row>
    <row r="845" spans="1:3" x14ac:dyDescent="0.25">
      <c r="A845" s="1">
        <v>62569</v>
      </c>
      <c r="C845" s="1"/>
    </row>
    <row r="846" spans="1:3" x14ac:dyDescent="0.25">
      <c r="A846" s="1">
        <v>62579</v>
      </c>
      <c r="C846" s="1"/>
    </row>
    <row r="847" spans="1:3" x14ac:dyDescent="0.25">
      <c r="A847" s="1">
        <v>62627</v>
      </c>
      <c r="C847" s="1"/>
    </row>
    <row r="848" spans="1:3" x14ac:dyDescent="0.25">
      <c r="A848" s="1">
        <v>62708</v>
      </c>
      <c r="C848" s="1"/>
    </row>
    <row r="849" spans="1:3" x14ac:dyDescent="0.25">
      <c r="A849" s="1">
        <v>62743</v>
      </c>
      <c r="C849" s="1"/>
    </row>
    <row r="850" spans="1:3" x14ac:dyDescent="0.25">
      <c r="A850" s="1">
        <v>62764</v>
      </c>
      <c r="C850" s="1"/>
    </row>
    <row r="851" spans="1:3" x14ac:dyDescent="0.25">
      <c r="A851" s="1">
        <v>62777</v>
      </c>
      <c r="C851" s="1"/>
    </row>
    <row r="852" spans="1:3" x14ac:dyDescent="0.25">
      <c r="A852" s="1">
        <v>62817</v>
      </c>
      <c r="C852" s="1"/>
    </row>
    <row r="853" spans="1:3" x14ac:dyDescent="0.25">
      <c r="A853" s="1">
        <v>62824</v>
      </c>
      <c r="C853" s="1"/>
    </row>
    <row r="854" spans="1:3" x14ac:dyDescent="0.25">
      <c r="A854" s="1">
        <v>62876</v>
      </c>
      <c r="C854" s="1"/>
    </row>
    <row r="855" spans="1:3" x14ac:dyDescent="0.25">
      <c r="A855" s="1">
        <v>62877</v>
      </c>
      <c r="C855" s="1"/>
    </row>
    <row r="856" spans="1:3" x14ac:dyDescent="0.25">
      <c r="A856" s="1">
        <v>62922</v>
      </c>
      <c r="C856" s="1"/>
    </row>
    <row r="857" spans="1:3" x14ac:dyDescent="0.25">
      <c r="A857" s="1">
        <v>62935</v>
      </c>
      <c r="C857" s="1"/>
    </row>
    <row r="858" spans="1:3" x14ac:dyDescent="0.25">
      <c r="A858" s="1">
        <v>62945</v>
      </c>
      <c r="C858" s="1"/>
    </row>
    <row r="859" spans="1:3" x14ac:dyDescent="0.25">
      <c r="A859" s="1">
        <v>62984</v>
      </c>
      <c r="C859" s="1"/>
    </row>
    <row r="860" spans="1:3" x14ac:dyDescent="0.25">
      <c r="A860" s="1">
        <v>63074</v>
      </c>
      <c r="C860" s="1"/>
    </row>
    <row r="861" spans="1:3" x14ac:dyDescent="0.25">
      <c r="A861" s="1">
        <v>63109</v>
      </c>
      <c r="C861" s="1"/>
    </row>
    <row r="862" spans="1:3" x14ac:dyDescent="0.25">
      <c r="A862" s="1">
        <v>63130</v>
      </c>
      <c r="C862" s="1"/>
    </row>
    <row r="863" spans="1:3" x14ac:dyDescent="0.25">
      <c r="A863" s="1">
        <v>63143</v>
      </c>
      <c r="C863" s="1"/>
    </row>
    <row r="864" spans="1:3" x14ac:dyDescent="0.25">
      <c r="A864" s="1">
        <v>63183</v>
      </c>
      <c r="C864" s="1"/>
    </row>
    <row r="865" spans="1:3" x14ac:dyDescent="0.25">
      <c r="A865" s="1">
        <v>63190</v>
      </c>
      <c r="C865" s="1"/>
    </row>
    <row r="866" spans="1:3" x14ac:dyDescent="0.25">
      <c r="A866" s="1">
        <v>63226</v>
      </c>
      <c r="C866" s="1"/>
    </row>
    <row r="867" spans="1:3" x14ac:dyDescent="0.25">
      <c r="A867" s="1">
        <v>63227</v>
      </c>
      <c r="C867" s="1"/>
    </row>
    <row r="868" spans="1:3" x14ac:dyDescent="0.25">
      <c r="A868" s="1">
        <v>63272</v>
      </c>
      <c r="C868" s="1"/>
    </row>
    <row r="869" spans="1:3" x14ac:dyDescent="0.25">
      <c r="A869" s="1">
        <v>63300</v>
      </c>
      <c r="C869" s="1"/>
    </row>
    <row r="870" spans="1:3" x14ac:dyDescent="0.25">
      <c r="A870" s="1">
        <v>63310</v>
      </c>
      <c r="C870" s="1"/>
    </row>
    <row r="871" spans="1:3" x14ac:dyDescent="0.25">
      <c r="A871" s="1">
        <v>63334</v>
      </c>
      <c r="C871" s="1"/>
    </row>
    <row r="872" spans="1:3" x14ac:dyDescent="0.25">
      <c r="A872" s="1">
        <v>63439</v>
      </c>
      <c r="C872" s="1"/>
    </row>
    <row r="873" spans="1:3" x14ac:dyDescent="0.25">
      <c r="A873" s="1">
        <v>63474</v>
      </c>
      <c r="C873" s="1"/>
    </row>
    <row r="874" spans="1:3" x14ac:dyDescent="0.25">
      <c r="A874" s="1">
        <v>63495</v>
      </c>
      <c r="C874" s="1"/>
    </row>
    <row r="875" spans="1:3" x14ac:dyDescent="0.25">
      <c r="A875" s="1">
        <v>63508</v>
      </c>
      <c r="C875" s="1"/>
    </row>
    <row r="876" spans="1:3" x14ac:dyDescent="0.25">
      <c r="A876" s="1">
        <v>63548</v>
      </c>
      <c r="C876" s="1"/>
    </row>
    <row r="877" spans="1:3" x14ac:dyDescent="0.25">
      <c r="A877" s="1">
        <v>63555</v>
      </c>
      <c r="C877" s="1"/>
    </row>
    <row r="878" spans="1:3" x14ac:dyDescent="0.25">
      <c r="A878" s="1">
        <v>63611</v>
      </c>
      <c r="C878" s="1"/>
    </row>
    <row r="879" spans="1:3" x14ac:dyDescent="0.25">
      <c r="A879" s="1">
        <v>63612</v>
      </c>
      <c r="C879" s="1"/>
    </row>
    <row r="880" spans="1:3" x14ac:dyDescent="0.25">
      <c r="A880" s="1">
        <v>63657</v>
      </c>
      <c r="C880" s="1"/>
    </row>
    <row r="881" spans="1:3" x14ac:dyDescent="0.25">
      <c r="A881" s="1">
        <v>63665</v>
      </c>
      <c r="C881" s="1"/>
    </row>
    <row r="882" spans="1:3" x14ac:dyDescent="0.25">
      <c r="A882" s="1">
        <v>63675</v>
      </c>
      <c r="C882" s="1"/>
    </row>
    <row r="883" spans="1:3" x14ac:dyDescent="0.25">
      <c r="A883" s="1">
        <v>63719</v>
      </c>
      <c r="C883" s="1"/>
    </row>
    <row r="884" spans="1:3" x14ac:dyDescent="0.25">
      <c r="A884" s="1">
        <v>63804</v>
      </c>
      <c r="C884" s="1"/>
    </row>
    <row r="885" spans="1:3" x14ac:dyDescent="0.25">
      <c r="A885" s="1">
        <v>63839</v>
      </c>
      <c r="C885" s="1"/>
    </row>
    <row r="886" spans="1:3" x14ac:dyDescent="0.25">
      <c r="A886" s="1">
        <v>63860</v>
      </c>
      <c r="C886" s="1"/>
    </row>
    <row r="887" spans="1:3" x14ac:dyDescent="0.25">
      <c r="A887" s="1">
        <v>63873</v>
      </c>
      <c r="C887" s="1"/>
    </row>
    <row r="888" spans="1:3" x14ac:dyDescent="0.25">
      <c r="A888" s="1">
        <v>63913</v>
      </c>
      <c r="C888" s="1"/>
    </row>
    <row r="889" spans="1:3" x14ac:dyDescent="0.25">
      <c r="A889" s="1">
        <v>63920</v>
      </c>
      <c r="C889" s="1"/>
    </row>
    <row r="890" spans="1:3" x14ac:dyDescent="0.25">
      <c r="A890" s="1">
        <v>63968</v>
      </c>
      <c r="C890" s="1"/>
    </row>
    <row r="891" spans="1:3" x14ac:dyDescent="0.25">
      <c r="A891" s="1">
        <v>63969</v>
      </c>
      <c r="C891" s="1"/>
    </row>
    <row r="892" spans="1:3" x14ac:dyDescent="0.25">
      <c r="A892" s="1">
        <v>64014</v>
      </c>
      <c r="C892" s="1"/>
    </row>
    <row r="893" spans="1:3" x14ac:dyDescent="0.25">
      <c r="A893" s="1">
        <v>64030</v>
      </c>
      <c r="C893" s="1"/>
    </row>
    <row r="894" spans="1:3" x14ac:dyDescent="0.25">
      <c r="A894" s="1">
        <v>64040</v>
      </c>
      <c r="C894" s="1"/>
    </row>
    <row r="895" spans="1:3" x14ac:dyDescent="0.25">
      <c r="A895" s="1">
        <v>64076</v>
      </c>
      <c r="C895" s="1"/>
    </row>
    <row r="896" spans="1:3" x14ac:dyDescent="0.25">
      <c r="A896" s="1">
        <v>64169</v>
      </c>
      <c r="C896" s="1"/>
    </row>
    <row r="897" spans="1:3" x14ac:dyDescent="0.25">
      <c r="A897" s="1">
        <v>64204</v>
      </c>
      <c r="C897" s="1"/>
    </row>
    <row r="898" spans="1:3" x14ac:dyDescent="0.25">
      <c r="A898" s="1">
        <v>64225</v>
      </c>
      <c r="C898" s="1"/>
    </row>
    <row r="899" spans="1:3" x14ac:dyDescent="0.25">
      <c r="A899" s="1">
        <v>64238</v>
      </c>
      <c r="C899" s="1"/>
    </row>
    <row r="900" spans="1:3" x14ac:dyDescent="0.25">
      <c r="A900" s="1">
        <v>64278</v>
      </c>
      <c r="C900" s="1"/>
    </row>
    <row r="901" spans="1:3" x14ac:dyDescent="0.25">
      <c r="A901" s="1">
        <v>64285</v>
      </c>
      <c r="C901" s="1"/>
    </row>
    <row r="902" spans="1:3" x14ac:dyDescent="0.25">
      <c r="A902" s="1">
        <v>64346</v>
      </c>
      <c r="C902" s="1"/>
    </row>
    <row r="903" spans="1:3" x14ac:dyDescent="0.25">
      <c r="A903" s="1">
        <v>64347</v>
      </c>
      <c r="C903" s="1"/>
    </row>
    <row r="904" spans="1:3" x14ac:dyDescent="0.25">
      <c r="A904" s="1">
        <v>64392</v>
      </c>
      <c r="C904" s="1"/>
    </row>
    <row r="905" spans="1:3" x14ac:dyDescent="0.25">
      <c r="A905" s="1">
        <v>64396</v>
      </c>
      <c r="C905" s="1"/>
    </row>
    <row r="906" spans="1:3" x14ac:dyDescent="0.25">
      <c r="A906" s="1">
        <v>64406</v>
      </c>
      <c r="C906" s="1"/>
    </row>
    <row r="907" spans="1:3" x14ac:dyDescent="0.25">
      <c r="A907" s="1">
        <v>64454</v>
      </c>
      <c r="C907" s="1"/>
    </row>
    <row r="908" spans="1:3" x14ac:dyDescent="0.25">
      <c r="A908" s="1">
        <v>64535</v>
      </c>
      <c r="C908" s="1"/>
    </row>
    <row r="909" spans="1:3" x14ac:dyDescent="0.25">
      <c r="A909" s="1">
        <v>64570</v>
      </c>
      <c r="C909" s="1"/>
    </row>
    <row r="910" spans="1:3" x14ac:dyDescent="0.25">
      <c r="A910" s="1">
        <v>64591</v>
      </c>
      <c r="C910" s="1"/>
    </row>
    <row r="911" spans="1:3" x14ac:dyDescent="0.25">
      <c r="A911" s="1">
        <v>64604</v>
      </c>
      <c r="C911" s="1"/>
    </row>
    <row r="912" spans="1:3" x14ac:dyDescent="0.25">
      <c r="A912" s="1">
        <v>64644</v>
      </c>
      <c r="C912" s="1"/>
    </row>
    <row r="913" spans="1:3" x14ac:dyDescent="0.25">
      <c r="A913" s="1">
        <v>64651</v>
      </c>
      <c r="C913" s="1"/>
    </row>
    <row r="914" spans="1:3" x14ac:dyDescent="0.25">
      <c r="A914" s="1">
        <v>64703</v>
      </c>
      <c r="C914" s="1"/>
    </row>
    <row r="915" spans="1:3" x14ac:dyDescent="0.25">
      <c r="A915" s="1">
        <v>64704</v>
      </c>
      <c r="C915" s="1"/>
    </row>
    <row r="916" spans="1:3" x14ac:dyDescent="0.25">
      <c r="A916" s="1">
        <v>64749</v>
      </c>
      <c r="C916" s="1"/>
    </row>
    <row r="917" spans="1:3" x14ac:dyDescent="0.25">
      <c r="A917" s="1">
        <v>64761</v>
      </c>
      <c r="C917" s="1"/>
    </row>
    <row r="918" spans="1:3" x14ac:dyDescent="0.25">
      <c r="A918" s="1">
        <v>64771</v>
      </c>
      <c r="C918" s="1"/>
    </row>
    <row r="919" spans="1:3" x14ac:dyDescent="0.25">
      <c r="A919" s="1">
        <v>64811</v>
      </c>
      <c r="C919" s="1"/>
    </row>
    <row r="920" spans="1:3" x14ac:dyDescent="0.25">
      <c r="A920" s="1">
        <v>64900</v>
      </c>
      <c r="C920" s="1"/>
    </row>
    <row r="921" spans="1:3" x14ac:dyDescent="0.25">
      <c r="A921" s="1">
        <v>64935</v>
      </c>
      <c r="C921" s="1"/>
    </row>
    <row r="922" spans="1:3" x14ac:dyDescent="0.25">
      <c r="A922" s="1">
        <v>64956</v>
      </c>
      <c r="C922" s="1"/>
    </row>
    <row r="923" spans="1:3" x14ac:dyDescent="0.25">
      <c r="A923" s="1">
        <v>64969</v>
      </c>
      <c r="C923" s="1"/>
    </row>
    <row r="924" spans="1:3" x14ac:dyDescent="0.25">
      <c r="A924" s="1">
        <v>65009</v>
      </c>
      <c r="C924" s="1"/>
    </row>
    <row r="925" spans="1:3" x14ac:dyDescent="0.25">
      <c r="A925" s="1">
        <v>65016</v>
      </c>
      <c r="C925" s="1"/>
    </row>
    <row r="926" spans="1:3" x14ac:dyDescent="0.25">
      <c r="A926" s="1">
        <v>65060</v>
      </c>
      <c r="C926" s="1"/>
    </row>
    <row r="927" spans="1:3" x14ac:dyDescent="0.25">
      <c r="A927" s="1">
        <v>65061</v>
      </c>
      <c r="C927" s="1"/>
    </row>
    <row r="928" spans="1:3" x14ac:dyDescent="0.25">
      <c r="A928" s="1">
        <v>65106</v>
      </c>
      <c r="C928" s="1"/>
    </row>
    <row r="929" spans="1:3" x14ac:dyDescent="0.25">
      <c r="A929" s="1">
        <v>65126</v>
      </c>
      <c r="C929" s="1"/>
    </row>
    <row r="930" spans="1:3" x14ac:dyDescent="0.25">
      <c r="A930" s="1">
        <v>65136</v>
      </c>
      <c r="C930" s="1"/>
    </row>
    <row r="931" spans="1:3" x14ac:dyDescent="0.25">
      <c r="A931" s="1">
        <v>65168</v>
      </c>
      <c r="C931" s="1"/>
    </row>
    <row r="932" spans="1:3" x14ac:dyDescent="0.25">
      <c r="A932" s="1">
        <v>65265</v>
      </c>
      <c r="C932" s="1"/>
    </row>
    <row r="933" spans="1:3" x14ac:dyDescent="0.25">
      <c r="A933" s="1">
        <v>65300</v>
      </c>
      <c r="C933" s="1"/>
    </row>
    <row r="934" spans="1:3" x14ac:dyDescent="0.25">
      <c r="A934" s="1">
        <v>65321</v>
      </c>
      <c r="C934" s="1"/>
    </row>
    <row r="935" spans="1:3" x14ac:dyDescent="0.25">
      <c r="A935" s="1">
        <v>65334</v>
      </c>
      <c r="C935" s="1"/>
    </row>
    <row r="936" spans="1:3" x14ac:dyDescent="0.25">
      <c r="A936" s="1">
        <v>65374</v>
      </c>
      <c r="C936" s="1"/>
    </row>
    <row r="937" spans="1:3" x14ac:dyDescent="0.25">
      <c r="C937" s="1"/>
    </row>
    <row r="938" spans="1:3" x14ac:dyDescent="0.25">
      <c r="C938" s="1"/>
    </row>
    <row r="939" spans="1:3" x14ac:dyDescent="0.25">
      <c r="C939" s="1"/>
    </row>
    <row r="940" spans="1:3" x14ac:dyDescent="0.25">
      <c r="C940" s="1"/>
    </row>
    <row r="941" spans="1:3" x14ac:dyDescent="0.25">
      <c r="C941" s="1"/>
    </row>
    <row r="942" spans="1:3" x14ac:dyDescent="0.25">
      <c r="C942" s="1"/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>
    <oddHeader>&amp;R&amp;"Calibri"&amp;10&amp;K000000#interna&amp;1#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Gráficos</vt:lpstr>
      </vt:variant>
      <vt:variant>
        <vt:i4>1</vt:i4>
      </vt:variant>
    </vt:vector>
  </HeadingPairs>
  <TitlesOfParts>
    <vt:vector size="3" baseType="lpstr">
      <vt:lpstr>LTN Carregamento</vt:lpstr>
      <vt:lpstr>Feriados</vt:lpstr>
      <vt:lpstr>Gráf LTN Carreg</vt:lpstr>
    </vt:vector>
  </TitlesOfParts>
  <Company>Banco do Brasil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 Figueiredo</dc:creator>
  <cp:lastModifiedBy>Jefferson Veiga Figueiredo</cp:lastModifiedBy>
  <dcterms:created xsi:type="dcterms:W3CDTF">2017-03-31T12:42:18Z</dcterms:created>
  <dcterms:modified xsi:type="dcterms:W3CDTF">2022-08-12T03:10:45Z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881dc9-f7f2-41de-a334-ceff3dc15b31_Enabled">
    <vt:lpwstr>true</vt:lpwstr>
  </property>
  <property fmtid="{D5CDD505-2E9C-101B-9397-08002B2CF9AE}" pid="3" name="MSIP_Label_40881dc9-f7f2-41de-a334-ceff3dc15b31_SetDate">
    <vt:lpwstr>2022-08-03T01:45:00Z</vt:lpwstr>
  </property>
  <property fmtid="{D5CDD505-2E9C-101B-9397-08002B2CF9AE}" pid="4" name="MSIP_Label_40881dc9-f7f2-41de-a334-ceff3dc15b31_Method">
    <vt:lpwstr>Standard</vt:lpwstr>
  </property>
  <property fmtid="{D5CDD505-2E9C-101B-9397-08002B2CF9AE}" pid="5" name="MSIP_Label_40881dc9-f7f2-41de-a334-ceff3dc15b31_Name">
    <vt:lpwstr>40881dc9-f7f2-41de-a334-ceff3dc15b31</vt:lpwstr>
  </property>
  <property fmtid="{D5CDD505-2E9C-101B-9397-08002B2CF9AE}" pid="6" name="MSIP_Label_40881dc9-f7f2-41de-a334-ceff3dc15b31_SiteId">
    <vt:lpwstr>ea0c2907-38d2-4181-8750-b0b190b60443</vt:lpwstr>
  </property>
  <property fmtid="{D5CDD505-2E9C-101B-9397-08002B2CF9AE}" pid="7" name="MSIP_Label_40881dc9-f7f2-41de-a334-ceff3dc15b31_ActionId">
    <vt:lpwstr>fb3cd9af-0bae-493b-b331-be246690fca5</vt:lpwstr>
  </property>
  <property fmtid="{D5CDD505-2E9C-101B-9397-08002B2CF9AE}" pid="8" name="MSIP_Label_40881dc9-f7f2-41de-a334-ceff3dc15b31_ContentBits">
    <vt:lpwstr>1</vt:lpwstr>
  </property>
</Properties>
</file>